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991" firstSheet="4" activeTab="4"/>
  </bookViews>
  <sheets>
    <sheet name="2021" sheetId="1" r:id="rId1"/>
    <sheet name="на 01.02.2021" sheetId="2" r:id="rId2"/>
    <sheet name="на 01.03.2021" sheetId="3" r:id="rId3"/>
    <sheet name="на 01.04.2021" sheetId="4" r:id="rId4"/>
    <sheet name="на 01.11.2022" sheetId="5" r:id="rId5"/>
  </sheets>
  <definedNames/>
  <calcPr fullCalcOnLoad="1"/>
</workbook>
</file>

<file path=xl/sharedStrings.xml><?xml version="1.0" encoding="utf-8"?>
<sst xmlns="http://schemas.openxmlformats.org/spreadsheetml/2006/main" count="490" uniqueCount="99">
  <si>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</si>
  <si>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</si>
  <si>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</si>
  <si>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</si>
  <si>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</si>
  <si>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</si>
  <si>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</si>
  <si>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</si>
  <si>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</si>
  <si>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</si>
  <si>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</si>
  <si>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</si>
  <si>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</si>
  <si>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</si>
  <si>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</si>
  <si>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</si>
  <si>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</si>
  <si>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</si>
  <si>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</si>
  <si>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</si>
  <si>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</si>
  <si>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</si>
  <si>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</si>
  <si>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</si>
  <si>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</si>
  <si>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</si>
  <si>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</si>
  <si>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</si>
  <si>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</si>
  <si>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</si>
  <si>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</si>
  <si>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</si>
  <si>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</si>
  <si>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</si>
  <si>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</si>
  <si>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</si>
  <si>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</si>
  <si>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</si>
  <si>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</si>
  <si>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</si>
  <si>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</si>
  <si>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</si>
  <si>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</si>
  <si>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</si>
  <si>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</si>
  <si>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</si>
  <si>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</si>
  <si>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</si>
  <si>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</si>
  <si>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</si>
  <si>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</si>
  <si>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</si>
  <si>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</si>
  <si>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</si>
  <si>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</si>
  <si>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</si>
  <si>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</si>
  <si>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</si>
  <si>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</si>
  <si>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</si>
  <si>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</si>
  <si>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</si>
  <si>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</si>
  <si>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</si>
  <si>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</si>
  <si>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</si>
  <si>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</si>
  <si>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</si>
  <si>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</si>
  <si>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</si>
  <si>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</si>
  <si>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</si>
  <si>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</si>
  <si>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</si>
  <si>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</si>
  <si>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</si>
  <si>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</si>
  <si>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</si>
  <si>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</si>
  <si>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</si>
  <si>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</si>
  <si>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</si>
  <si>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</si>
  <si>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</si>
  <si>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</si>
  <si>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</si>
  <si>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</si>
  <si>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</si>
  <si>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</si>
  <si>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</si>
  <si>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</si>
  <si>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</si>
  <si>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</si>
  <si>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</si>
  <si>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февраля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</si>
  <si>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</si>
  <si>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марта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</si>
  <si>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апреля 2021 г.)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</si>
  <si>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2022 год (по состоянию на "01" ноября 2022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</si>
</sst>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="97" zoomScaleNormal="97" zoomScalePageLayoutView="0" workbookViewId="0" topLeftCell="A19">
      <selection activeCell="L36" sqref="L36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11495.6</v>
      </c>
      <c r="D11" s="15">
        <f>H11+L11+Q11+U11</f>
        <v>11495.6</v>
      </c>
      <c r="E11" s="15">
        <f>E13+E14</f>
        <v>703.7</v>
      </c>
      <c r="F11" s="15">
        <f>F13+F14</f>
        <v>912.5</v>
      </c>
      <c r="G11" s="15">
        <f>G13+G14</f>
        <v>1019.4</v>
      </c>
      <c r="H11" s="15">
        <f>E11+F11+G11</f>
        <v>2635.6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1008</v>
      </c>
      <c r="U11" s="15">
        <f>R11+S11+T11</f>
        <v>2987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128.5</v>
      </c>
      <c r="F13" s="17">
        <v>166</v>
      </c>
      <c r="G13" s="17">
        <v>316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8891.6</v>
      </c>
      <c r="D14" s="15">
        <f t="shared" si="0"/>
        <v>8891.6</v>
      </c>
      <c r="E14" s="25">
        <v>575.2</v>
      </c>
      <c r="F14" s="25">
        <v>746.5</v>
      </c>
      <c r="G14" s="25">
        <v>703.4</v>
      </c>
      <c r="H14" s="15">
        <f t="shared" si="1"/>
        <v>2025.1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696.5</v>
      </c>
      <c r="U14" s="15">
        <f t="shared" si="4"/>
        <v>2039.5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11495.6</v>
      </c>
      <c r="D15" s="15">
        <f>H15+L15+Q15+U15</f>
        <v>11495.58</v>
      </c>
      <c r="E15" s="21">
        <f>E17+E18+E19+E20+E21</f>
        <v>270.08000000000004</v>
      </c>
      <c r="F15" s="21">
        <f>F17+F18+F19+F20+F21</f>
        <v>720.2</v>
      </c>
      <c r="G15" s="21">
        <f>G17+G18+G19+G20+G21</f>
        <v>918</v>
      </c>
      <c r="H15" s="15">
        <f>E15+F15+G15</f>
        <v>1908.2800000000002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3424.9</v>
      </c>
      <c r="D19" s="15">
        <f>H19+L19+Q19+U19</f>
        <v>3424.9</v>
      </c>
      <c r="E19" s="17">
        <v>140</v>
      </c>
      <c r="F19" s="17">
        <v>285.4</v>
      </c>
      <c r="G19" s="17">
        <v>200.4</v>
      </c>
      <c r="H19" s="15">
        <f t="shared" si="1"/>
        <v>625.8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0.9800000000000001</v>
      </c>
      <c r="E20" s="17">
        <v>0.08</v>
      </c>
      <c r="F20" s="17">
        <v>0.1</v>
      </c>
      <c r="G20" s="17">
        <v>0.1</v>
      </c>
      <c r="H20" s="15">
        <f t="shared" si="1"/>
        <v>0.28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8040.6</v>
      </c>
      <c r="D21" s="15">
        <f>H21+L21+Q21+U21</f>
        <v>8040.599999999999</v>
      </c>
      <c r="E21" s="17">
        <v>130</v>
      </c>
      <c r="F21" s="17">
        <v>432.3</v>
      </c>
      <c r="G21" s="17">
        <v>715.1</v>
      </c>
      <c r="H21" s="15">
        <f t="shared" si="1"/>
        <v>1277.4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0</v>
      </c>
      <c r="D22" s="15">
        <f t="shared" si="0"/>
        <v>0.01999999999998181</v>
      </c>
      <c r="E22" s="21">
        <f>E11-E15</f>
        <v>433.62</v>
      </c>
      <c r="F22" s="21">
        <f>F11-F15</f>
        <v>192.29999999999995</v>
      </c>
      <c r="G22" s="21">
        <f>G11-G15</f>
        <v>101.39999999999998</v>
      </c>
      <c r="H22" s="15">
        <f t="shared" si="1"/>
        <v>727.3199999999999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-50</v>
      </c>
      <c r="U22" s="15">
        <f t="shared" si="4"/>
        <v>20.600000000000023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0</v>
      </c>
      <c r="D23" s="15">
        <f>D24-D29+D36</f>
        <v>-0.01999999999998181</v>
      </c>
      <c r="E23" s="21">
        <f>E24-E29+E36</f>
        <v>-433.61999999999995</v>
      </c>
      <c r="F23" s="21">
        <f>F24-F29+F36</f>
        <v>-192.29999999999995</v>
      </c>
      <c r="G23" s="21">
        <f>G24-G29+G36</f>
        <v>-101.40000000000009</v>
      </c>
      <c r="H23" s="15">
        <f t="shared" si="1"/>
        <v>-727.3199999999999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50</v>
      </c>
      <c r="U23" s="15">
        <f t="shared" si="4"/>
        <v>-20.600000000000023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0</v>
      </c>
      <c r="D33" s="46">
        <f>D22+D24-D29</f>
        <v>0.01999999999998181</v>
      </c>
      <c r="E33" s="21">
        <f>E22+E24-E29</f>
        <v>433.62</v>
      </c>
      <c r="F33" s="21">
        <f>F22+F24-F29</f>
        <v>192.29999999999995</v>
      </c>
      <c r="G33" s="21">
        <f>G22+G24-G29</f>
        <v>101.39999999999998</v>
      </c>
      <c r="H33" s="15">
        <f t="shared" si="1"/>
        <v>727.3199999999999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-50</v>
      </c>
      <c r="U33" s="15">
        <f t="shared" si="4"/>
        <v>20.600000000000023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322.2</v>
      </c>
      <c r="E34" s="17">
        <v>322.2</v>
      </c>
      <c r="F34" s="17">
        <f>E35</f>
        <v>755.8199999999999</v>
      </c>
      <c r="G34" s="17">
        <f>F35</f>
        <v>948.1199999999999</v>
      </c>
      <c r="H34" s="15">
        <f>E34</f>
        <v>322.2</v>
      </c>
      <c r="I34" s="17">
        <f>G35</f>
        <v>1049.52</v>
      </c>
      <c r="J34" s="17">
        <f>I35</f>
        <v>794.62</v>
      </c>
      <c r="K34" s="17">
        <f>J35</f>
        <v>610.62</v>
      </c>
      <c r="L34" s="15">
        <f>I34</f>
        <v>1049.52</v>
      </c>
      <c r="M34" s="17">
        <f>K35</f>
        <v>406.62</v>
      </c>
      <c r="N34" s="17">
        <f>M35</f>
        <v>326.91999999999996</v>
      </c>
      <c r="O34" s="17">
        <f>N35</f>
        <v>406.62</v>
      </c>
      <c r="P34" s="23"/>
      <c r="Q34" s="15">
        <f>M34</f>
        <v>406.62</v>
      </c>
      <c r="R34" s="17">
        <f>O35</f>
        <v>301.62</v>
      </c>
      <c r="S34" s="17">
        <f>R35</f>
        <v>397.02</v>
      </c>
      <c r="T34" s="17">
        <f>S35</f>
        <v>372.22</v>
      </c>
      <c r="U34" s="15">
        <f>R34</f>
        <v>301.62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322.22</v>
      </c>
      <c r="E35" s="17">
        <f>E34+E33</f>
        <v>755.8199999999999</v>
      </c>
      <c r="F35" s="17">
        <f>F34+F33</f>
        <v>948.1199999999999</v>
      </c>
      <c r="G35" s="17">
        <f>G34+G33</f>
        <v>1049.52</v>
      </c>
      <c r="H35" s="15">
        <f>G35</f>
        <v>1049.52</v>
      </c>
      <c r="I35" s="17">
        <f>I34+I33</f>
        <v>794.62</v>
      </c>
      <c r="J35" s="17">
        <f>J34+J33</f>
        <v>610.62</v>
      </c>
      <c r="K35" s="17">
        <f>K34+K33</f>
        <v>406.62</v>
      </c>
      <c r="L35" s="15">
        <f>K35</f>
        <v>406.62</v>
      </c>
      <c r="M35" s="17">
        <f>M34+M33</f>
        <v>326.91999999999996</v>
      </c>
      <c r="N35" s="17">
        <f>N34+N33</f>
        <v>406.62</v>
      </c>
      <c r="O35" s="17">
        <f>O34+O33</f>
        <v>301.62</v>
      </c>
      <c r="P35" s="23"/>
      <c r="Q35" s="15">
        <f>O35</f>
        <v>301.62</v>
      </c>
      <c r="R35" s="17">
        <f>R34+R33</f>
        <v>397.02</v>
      </c>
      <c r="S35" s="17">
        <f>S34+S33</f>
        <v>372.22</v>
      </c>
      <c r="T35" s="17">
        <f>T34+T33</f>
        <v>322.22</v>
      </c>
      <c r="U35" s="15">
        <f>T35</f>
        <v>322.22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0</v>
      </c>
      <c r="D36" s="15">
        <f>H36+L36+Q36+U36</f>
        <v>-0.01999999999998181</v>
      </c>
      <c r="E36" s="17">
        <f>E34-E35</f>
        <v>-433.61999999999995</v>
      </c>
      <c r="F36" s="17">
        <f>F34-F35</f>
        <v>-192.29999999999995</v>
      </c>
      <c r="G36" s="17">
        <f>G34-G35</f>
        <v>-101.40000000000009</v>
      </c>
      <c r="H36" s="15">
        <f>E36+F36+G36</f>
        <v>-727.3199999999999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50</v>
      </c>
      <c r="U36" s="15">
        <f>R36+S36+T36</f>
        <v>-20.600000000000023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28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</v>
      </c>
      <c r="E11" s="15">
        <f>E13+E14</f>
        <v>1780.3999999999999</v>
      </c>
      <c r="F11" s="15">
        <f>F13+F14</f>
        <v>912.5</v>
      </c>
      <c r="G11" s="15">
        <f>G13+G14</f>
        <v>513.5</v>
      </c>
      <c r="H11" s="15">
        <f>E11+F11+G11</f>
        <v>3206.3999999999996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948.5</v>
      </c>
      <c r="T11" s="15">
        <f>T13+T14</f>
        <v>1010</v>
      </c>
      <c r="U11" s="15">
        <f>R11+S11+T11</f>
        <v>2989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166</v>
      </c>
      <c r="G13" s="17">
        <v>329.9</v>
      </c>
      <c r="H13" s="15">
        <f aca="true" t="shared" si="1" ref="H13:H33">E13+F13+G13</f>
        <v>610.5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277</v>
      </c>
      <c r="T13" s="17">
        <v>311.5</v>
      </c>
      <c r="U13" s="15">
        <f aca="true" t="shared" si="4" ref="U13:U33">R13+S13+T13</f>
        <v>947.5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746.5</v>
      </c>
      <c r="G14" s="25">
        <v>183.6</v>
      </c>
      <c r="H14" s="15">
        <f t="shared" si="1"/>
        <v>2595.9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698.5</v>
      </c>
      <c r="U14" s="15">
        <f t="shared" si="4"/>
        <v>2041.5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267</v>
      </c>
      <c r="F15" s="21">
        <f>F17+F18+F19+F20+F21</f>
        <v>861.5</v>
      </c>
      <c r="G15" s="21">
        <f>G17+G18+G19+G20+G21</f>
        <v>914.8000000000001</v>
      </c>
      <c r="H15" s="15">
        <f>E15+F15+G15</f>
        <v>2043.3000000000002</v>
      </c>
      <c r="I15" s="21">
        <f>I17+I18+I19+I20+I21</f>
        <v>1017.9</v>
      </c>
      <c r="J15" s="21">
        <f>J17+J18+J19+J20+J21</f>
        <v>921.5</v>
      </c>
      <c r="K15" s="21">
        <f>K17+K18+K19+K20+K21</f>
        <v>1203</v>
      </c>
      <c r="L15" s="15">
        <f t="shared" si="2"/>
        <v>3142.4</v>
      </c>
      <c r="M15" s="21">
        <f>M17+M18+M19+M20+M21</f>
        <v>1074.2</v>
      </c>
      <c r="N15" s="21">
        <f>N17+N18+N19+N20+N21</f>
        <v>1251.3</v>
      </c>
      <c r="O15" s="21">
        <f>O17+O18+O19+O20+O21</f>
        <v>1153</v>
      </c>
      <c r="P15" s="27"/>
      <c r="Q15" s="15">
        <f t="shared" si="3"/>
        <v>3478.5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370.4</v>
      </c>
      <c r="G19" s="17">
        <v>198.1</v>
      </c>
      <c r="H19" s="15">
        <f t="shared" si="1"/>
        <v>710.8000000000001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390.4</v>
      </c>
      <c r="P19" s="23"/>
      <c r="Q19" s="15">
        <f t="shared" si="3"/>
        <v>1086.3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0.2</v>
      </c>
      <c r="G20" s="17">
        <v>0.1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124.7</v>
      </c>
      <c r="F21" s="17">
        <v>488.5</v>
      </c>
      <c r="G21" s="17">
        <v>714.2</v>
      </c>
      <c r="H21" s="15">
        <f t="shared" si="1"/>
        <v>1327.4</v>
      </c>
      <c r="I21" s="17">
        <v>730</v>
      </c>
      <c r="J21" s="17">
        <v>630.6</v>
      </c>
      <c r="K21" s="17">
        <v>815.1</v>
      </c>
      <c r="L21" s="15">
        <f t="shared" si="2"/>
        <v>2175.7</v>
      </c>
      <c r="M21" s="17">
        <v>721.2</v>
      </c>
      <c r="N21" s="22">
        <v>903.4</v>
      </c>
      <c r="O21" s="22">
        <v>760.1</v>
      </c>
      <c r="P21" s="23"/>
      <c r="Q21" s="15">
        <f t="shared" si="3"/>
        <v>2384.7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437.79999999999995</v>
      </c>
      <c r="E22" s="21">
        <f>E11-E15</f>
        <v>1513.3999999999999</v>
      </c>
      <c r="F22" s="21">
        <f>F11-F15</f>
        <v>51</v>
      </c>
      <c r="G22" s="21">
        <f>G11-G15</f>
        <v>-401.30000000000007</v>
      </c>
      <c r="H22" s="15">
        <f t="shared" si="1"/>
        <v>1163.1</v>
      </c>
      <c r="I22" s="21">
        <f>I11-I15</f>
        <v>-254.89999999999998</v>
      </c>
      <c r="J22" s="21">
        <f>J11-J15</f>
        <v>-184</v>
      </c>
      <c r="K22" s="21">
        <f>K11-K15</f>
        <v>-204</v>
      </c>
      <c r="L22" s="15">
        <f t="shared" si="2"/>
        <v>-642.9</v>
      </c>
      <c r="M22" s="21">
        <f>M11-M15</f>
        <v>-79.70000000000005</v>
      </c>
      <c r="N22" s="21">
        <f>N11-N15</f>
        <v>79.70000000000005</v>
      </c>
      <c r="O22" s="21">
        <f>O11-O15</f>
        <v>-105</v>
      </c>
      <c r="P22" s="21"/>
      <c r="Q22" s="15">
        <f t="shared" si="3"/>
        <v>-105</v>
      </c>
      <c r="R22" s="21">
        <f>R11-R15</f>
        <v>95.39999999999998</v>
      </c>
      <c r="S22" s="21">
        <f>S11-S15</f>
        <v>-24.799999999999955</v>
      </c>
      <c r="T22" s="21">
        <f>T11-T15</f>
        <v>-48</v>
      </c>
      <c r="U22" s="15">
        <f t="shared" si="4"/>
        <v>22.600000000000023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-437.79999999999984</v>
      </c>
      <c r="E23" s="21">
        <f>E24-E29+E36</f>
        <v>-1513.3999999999999</v>
      </c>
      <c r="F23" s="21">
        <f>F24-F29+F36</f>
        <v>-51</v>
      </c>
      <c r="G23" s="21">
        <f>G24-G29+G36</f>
        <v>401.30000000000007</v>
      </c>
      <c r="H23" s="15">
        <f t="shared" si="1"/>
        <v>-1163.1</v>
      </c>
      <c r="I23" s="21">
        <f>I24-I29+I36</f>
        <v>254.89999999999998</v>
      </c>
      <c r="J23" s="21">
        <f>J24-J29+J36</f>
        <v>184</v>
      </c>
      <c r="K23" s="21">
        <f>K24-K29+K36</f>
        <v>204</v>
      </c>
      <c r="L23" s="15">
        <f t="shared" si="2"/>
        <v>642.9</v>
      </c>
      <c r="M23" s="21">
        <f>M24-M29+M36</f>
        <v>79.70000000000005</v>
      </c>
      <c r="N23" s="21">
        <f>N24-N29+N36</f>
        <v>-79.70000000000005</v>
      </c>
      <c r="O23" s="21">
        <f>O24-O29+O36</f>
        <v>105</v>
      </c>
      <c r="P23" s="21"/>
      <c r="Q23" s="15">
        <f t="shared" si="3"/>
        <v>105</v>
      </c>
      <c r="R23" s="21">
        <f>R24-R29+R36</f>
        <v>-95.39999999999998</v>
      </c>
      <c r="S23" s="21">
        <f>S24-S29+S36</f>
        <v>24.799999999999955</v>
      </c>
      <c r="T23" s="21">
        <f>T24-T29+T36</f>
        <v>48</v>
      </c>
      <c r="U23" s="15">
        <f t="shared" si="4"/>
        <v>-22.600000000000023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-322.20000000000005</v>
      </c>
      <c r="E33" s="21">
        <f>E22+E24-E29</f>
        <v>1513.3999999999999</v>
      </c>
      <c r="F33" s="21">
        <f>F22+F24-F29</f>
        <v>-709</v>
      </c>
      <c r="G33" s="21">
        <f>G22+G24-G29</f>
        <v>-401.30000000000007</v>
      </c>
      <c r="H33" s="15">
        <f t="shared" si="1"/>
        <v>403.0999999999998</v>
      </c>
      <c r="I33" s="21">
        <f>I22+I24-I29</f>
        <v>-254.89999999999998</v>
      </c>
      <c r="J33" s="21">
        <f>J22+J24-J29</f>
        <v>-184</v>
      </c>
      <c r="K33" s="21">
        <f>K22+K24-K29</f>
        <v>-204</v>
      </c>
      <c r="L33" s="15">
        <f t="shared" si="2"/>
        <v>-642.9</v>
      </c>
      <c r="M33" s="21">
        <f>M22+M24-M29</f>
        <v>-79.70000000000005</v>
      </c>
      <c r="N33" s="21">
        <f>N22+N24-N29</f>
        <v>79.70000000000005</v>
      </c>
      <c r="O33" s="21">
        <f>O22+O24-O29</f>
        <v>-105</v>
      </c>
      <c r="P33" s="21"/>
      <c r="Q33" s="15">
        <f t="shared" si="3"/>
        <v>-105</v>
      </c>
      <c r="R33" s="21">
        <f>R22+R24-R29</f>
        <v>95.39999999999998</v>
      </c>
      <c r="S33" s="21">
        <f>S22+S24-S29</f>
        <v>-24.799999999999955</v>
      </c>
      <c r="T33" s="21">
        <f>T22+T24-T29</f>
        <v>-48</v>
      </c>
      <c r="U33" s="15">
        <f t="shared" si="4"/>
        <v>22.600000000000023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1835.6</v>
      </c>
      <c r="G34" s="17">
        <f>F35</f>
        <v>1126.6</v>
      </c>
      <c r="H34" s="15">
        <f>E34</f>
        <v>322.2</v>
      </c>
      <c r="I34" s="17">
        <f>G35</f>
        <v>725.2999999999998</v>
      </c>
      <c r="J34" s="17">
        <f>I35</f>
        <v>470.39999999999986</v>
      </c>
      <c r="K34" s="17">
        <f>J35</f>
        <v>286.39999999999986</v>
      </c>
      <c r="L34" s="15">
        <f>I34</f>
        <v>725.2999999999998</v>
      </c>
      <c r="M34" s="17">
        <f>K35</f>
        <v>82.39999999999986</v>
      </c>
      <c r="N34" s="17">
        <f>M35</f>
        <v>2.699999999999818</v>
      </c>
      <c r="O34" s="17">
        <f>N35</f>
        <v>82.39999999999986</v>
      </c>
      <c r="P34" s="23"/>
      <c r="Q34" s="15">
        <f>M34</f>
        <v>82.39999999999986</v>
      </c>
      <c r="R34" s="17">
        <f>O35</f>
        <v>-22.600000000000136</v>
      </c>
      <c r="S34" s="17">
        <f>R35</f>
        <v>72.79999999999984</v>
      </c>
      <c r="T34" s="17">
        <f>S35</f>
        <v>47.999999999999886</v>
      </c>
      <c r="U34" s="15">
        <f>R34</f>
        <v>-22.600000000000136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-1.1368683772161603E-13</v>
      </c>
      <c r="E35" s="17">
        <f>E34+E33</f>
        <v>1835.6</v>
      </c>
      <c r="F35" s="17">
        <f>F34+F33</f>
        <v>1126.6</v>
      </c>
      <c r="G35" s="17">
        <f>G34+G33</f>
        <v>725.2999999999998</v>
      </c>
      <c r="H35" s="15">
        <f>G35</f>
        <v>725.2999999999998</v>
      </c>
      <c r="I35" s="17">
        <f>I34+I33</f>
        <v>470.39999999999986</v>
      </c>
      <c r="J35" s="17">
        <f>J34+J33</f>
        <v>286.39999999999986</v>
      </c>
      <c r="K35" s="17">
        <f>K34+K33</f>
        <v>82.39999999999986</v>
      </c>
      <c r="L35" s="15">
        <f>K35</f>
        <v>82.39999999999986</v>
      </c>
      <c r="M35" s="17">
        <f>M34+M33</f>
        <v>2.699999999999818</v>
      </c>
      <c r="N35" s="17">
        <f>N34+N33</f>
        <v>82.39999999999986</v>
      </c>
      <c r="O35" s="17">
        <f>O34+O33</f>
        <v>-22.600000000000136</v>
      </c>
      <c r="P35" s="23"/>
      <c r="Q35" s="15">
        <f>O35</f>
        <v>-22.600000000000136</v>
      </c>
      <c r="R35" s="17">
        <f>R34+R33</f>
        <v>72.79999999999984</v>
      </c>
      <c r="S35" s="17">
        <f>S34+S33</f>
        <v>47.999999999999886</v>
      </c>
      <c r="T35" s="17">
        <f>T34+T33</f>
        <v>-1.1368683772161603E-13</v>
      </c>
      <c r="U35" s="15">
        <f>T35</f>
        <v>-1.1368683772161603E-13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322.20000000000016</v>
      </c>
      <c r="E36" s="17">
        <f>E34-E35</f>
        <v>-1513.3999999999999</v>
      </c>
      <c r="F36" s="17">
        <f>F34-F35</f>
        <v>709</v>
      </c>
      <c r="G36" s="17">
        <f>G34-G35</f>
        <v>401.30000000000007</v>
      </c>
      <c r="H36" s="15">
        <f>E36+F36+G36</f>
        <v>-403.0999999999998</v>
      </c>
      <c r="I36" s="17">
        <f>I34-I35</f>
        <v>254.89999999999998</v>
      </c>
      <c r="J36" s="17">
        <f>J34-J35</f>
        <v>184</v>
      </c>
      <c r="K36" s="17">
        <f>K34-K35</f>
        <v>204</v>
      </c>
      <c r="L36" s="15">
        <f>I36+J36+K36</f>
        <v>642.9</v>
      </c>
      <c r="M36" s="17">
        <f>M34-M35</f>
        <v>79.70000000000005</v>
      </c>
      <c r="N36" s="17">
        <f>N34-N35</f>
        <v>-79.70000000000005</v>
      </c>
      <c r="O36" s="17">
        <f>O34-O35</f>
        <v>105</v>
      </c>
      <c r="P36" s="17"/>
      <c r="Q36" s="15">
        <f>M36+N36+O36</f>
        <v>105</v>
      </c>
      <c r="R36" s="17">
        <f>R34-R35</f>
        <v>-95.39999999999998</v>
      </c>
      <c r="S36" s="17">
        <f>S34-S35</f>
        <v>24.799999999999955</v>
      </c>
      <c r="T36" s="17">
        <f>T34-T35</f>
        <v>48</v>
      </c>
      <c r="U36" s="15">
        <f>R36+S36+T36</f>
        <v>-22.600000000000023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966.4</v>
      </c>
      <c r="H11" s="15">
        <f>E11+F11+G11</f>
        <v>3227.2</v>
      </c>
      <c r="I11" s="15">
        <f>I13+I14</f>
        <v>763</v>
      </c>
      <c r="J11" s="15">
        <f>J13+J14</f>
        <v>737.5</v>
      </c>
      <c r="K11" s="15">
        <f>K13+K14</f>
        <v>999</v>
      </c>
      <c r="L11" s="15">
        <f>I11+J11+K11</f>
        <v>2499.5</v>
      </c>
      <c r="M11" s="15">
        <f>M13+M14</f>
        <v>994.5</v>
      </c>
      <c r="N11" s="15">
        <f>N13+N14</f>
        <v>1331</v>
      </c>
      <c r="O11" s="15">
        <f>O13+O14</f>
        <v>1048</v>
      </c>
      <c r="P11" s="15">
        <f>P13+P14</f>
        <v>0</v>
      </c>
      <c r="Q11" s="15">
        <f>M11+N11+O11</f>
        <v>3373.5</v>
      </c>
      <c r="R11" s="15">
        <f>R13+R14</f>
        <v>1030.5</v>
      </c>
      <c r="S11" s="15">
        <f>S13+S14</f>
        <v>948.1</v>
      </c>
      <c r="T11" s="15">
        <f>T13+T14</f>
        <v>989.6</v>
      </c>
      <c r="U11" s="15">
        <f>R11+S11+T11</f>
        <v>2968.2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355.6</v>
      </c>
      <c r="H13" s="15">
        <f aca="true" t="shared" si="1" ref="H13:H33">E13+F13+G13</f>
        <v>610.9</v>
      </c>
      <c r="I13" s="17">
        <v>166.5</v>
      </c>
      <c r="J13" s="17">
        <v>141</v>
      </c>
      <c r="K13" s="17">
        <v>196.5</v>
      </c>
      <c r="L13" s="15">
        <f aca="true" t="shared" si="2" ref="L13:L33">I13+J13+K13</f>
        <v>504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</v>
      </c>
      <c r="E14" s="25">
        <v>1665.8</v>
      </c>
      <c r="F14" s="25">
        <v>339.7</v>
      </c>
      <c r="G14" s="25">
        <v>610.8</v>
      </c>
      <c r="H14" s="15">
        <f t="shared" si="1"/>
        <v>2616.3</v>
      </c>
      <c r="I14" s="17">
        <v>596.5</v>
      </c>
      <c r="J14" s="17">
        <v>596.5</v>
      </c>
      <c r="K14" s="17">
        <v>802.5</v>
      </c>
      <c r="L14" s="15">
        <f t="shared" si="2"/>
        <v>1995.5</v>
      </c>
      <c r="M14" s="17">
        <v>796.5</v>
      </c>
      <c r="N14" s="17">
        <v>1182.5</v>
      </c>
      <c r="O14" s="17">
        <v>852.5</v>
      </c>
      <c r="P14" s="23"/>
      <c r="Q14" s="15">
        <f t="shared" si="3"/>
        <v>2831.5</v>
      </c>
      <c r="R14" s="17">
        <v>671.5</v>
      </c>
      <c r="S14" s="17">
        <v>671.5</v>
      </c>
      <c r="T14" s="17">
        <v>678.1</v>
      </c>
      <c r="U14" s="15">
        <f t="shared" si="4"/>
        <v>2021.1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11630.6</v>
      </c>
      <c r="E15" s="21">
        <f>E17+E18+E19+E20+E21</f>
        <v>266.1</v>
      </c>
      <c r="F15" s="21">
        <f>F17+F18+F19+F20+F21</f>
        <v>1476.6</v>
      </c>
      <c r="G15" s="21">
        <f>G17+G18+G19+G20+G21</f>
        <v>615.4</v>
      </c>
      <c r="H15" s="15">
        <f>E15+F15+G15</f>
        <v>2358.1</v>
      </c>
      <c r="I15" s="21">
        <f>I17+I18+I19+I20+I21</f>
        <v>1017.9</v>
      </c>
      <c r="J15" s="21">
        <f>J17+J18+J19+J20+J21</f>
        <v>921.5</v>
      </c>
      <c r="K15" s="21">
        <f>K17+K18+K19+K20+K21</f>
        <v>1103</v>
      </c>
      <c r="L15" s="15">
        <f t="shared" si="2"/>
        <v>3042.4</v>
      </c>
      <c r="M15" s="21">
        <f>M17+M18+M19+M20+M21</f>
        <v>1074.2</v>
      </c>
      <c r="N15" s="21">
        <f>N17+N18+N19+N20+N21</f>
        <v>1121.1999999999998</v>
      </c>
      <c r="O15" s="21">
        <f>O17+O18+O19+O20+O21</f>
        <v>1068.3</v>
      </c>
      <c r="P15" s="27"/>
      <c r="Q15" s="15">
        <f t="shared" si="3"/>
        <v>3263.7</v>
      </c>
      <c r="R15" s="21">
        <f>R17+R18+R19+R20+R21</f>
        <v>935.1</v>
      </c>
      <c r="S15" s="21">
        <f>S17+S18+S19+S20+S21</f>
        <v>973.3</v>
      </c>
      <c r="T15" s="21">
        <f>T17+T18+T19+T20+T21</f>
        <v>1058</v>
      </c>
      <c r="U15" s="15">
        <f t="shared" si="4"/>
        <v>2966.4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2.4</v>
      </c>
      <c r="H18" s="15">
        <f t="shared" si="1"/>
        <v>4.8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5.1</v>
      </c>
      <c r="U18" s="15">
        <f t="shared" si="4"/>
        <v>9.899999999999999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198.1</v>
      </c>
      <c r="H19" s="15">
        <f t="shared" si="1"/>
        <v>795.5000000000001</v>
      </c>
      <c r="I19" s="17">
        <v>285.4</v>
      </c>
      <c r="J19" s="17">
        <v>288.4</v>
      </c>
      <c r="K19" s="17">
        <v>385.4</v>
      </c>
      <c r="L19" s="15">
        <f t="shared" si="2"/>
        <v>959.1999999999999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1.0000000000000002</v>
      </c>
      <c r="E20" s="17">
        <v>0</v>
      </c>
      <c r="F20" s="17">
        <v>0.1</v>
      </c>
      <c r="G20" s="17">
        <v>0.2</v>
      </c>
      <c r="H20" s="15">
        <f t="shared" si="1"/>
        <v>0.30000000000000004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</v>
      </c>
      <c r="U20" s="15">
        <f t="shared" si="4"/>
        <v>0.1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8090.599999999999</v>
      </c>
      <c r="E21" s="17">
        <v>123.8</v>
      </c>
      <c r="F21" s="17">
        <v>1019</v>
      </c>
      <c r="G21" s="17">
        <v>414.7</v>
      </c>
      <c r="H21" s="15">
        <f t="shared" si="1"/>
        <v>1557.5</v>
      </c>
      <c r="I21" s="17">
        <v>730</v>
      </c>
      <c r="J21" s="17">
        <v>630.6</v>
      </c>
      <c r="K21" s="17">
        <v>715.1</v>
      </c>
      <c r="L21" s="15">
        <f t="shared" si="2"/>
        <v>2075.7</v>
      </c>
      <c r="M21" s="17">
        <v>721.2</v>
      </c>
      <c r="N21" s="22">
        <v>773.3</v>
      </c>
      <c r="O21" s="22">
        <v>760.1</v>
      </c>
      <c r="P21" s="23"/>
      <c r="Q21" s="15">
        <f t="shared" si="3"/>
        <v>2254.6</v>
      </c>
      <c r="R21" s="17">
        <v>642.6</v>
      </c>
      <c r="S21" s="17">
        <v>755</v>
      </c>
      <c r="T21" s="17">
        <v>805.2</v>
      </c>
      <c r="U21" s="15">
        <f t="shared" si="4"/>
        <v>2202.8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437.80000000000007</v>
      </c>
      <c r="E22" s="21">
        <f>E11-E15</f>
        <v>1514.2999999999997</v>
      </c>
      <c r="F22" s="21">
        <f>F11-F15</f>
        <v>-996.1999999999999</v>
      </c>
      <c r="G22" s="21">
        <f>G11-G15</f>
        <v>351</v>
      </c>
      <c r="H22" s="15">
        <f t="shared" si="1"/>
        <v>869.0999999999998</v>
      </c>
      <c r="I22" s="21">
        <f>I11-I15</f>
        <v>-254.89999999999998</v>
      </c>
      <c r="J22" s="21">
        <f>J11-J15</f>
        <v>-184</v>
      </c>
      <c r="K22" s="21">
        <f>K11-K15</f>
        <v>-104</v>
      </c>
      <c r="L22" s="15">
        <f t="shared" si="2"/>
        <v>-542.9</v>
      </c>
      <c r="M22" s="21">
        <f>M11-M15</f>
        <v>-79.70000000000005</v>
      </c>
      <c r="N22" s="21">
        <f>N11-N15</f>
        <v>209.80000000000018</v>
      </c>
      <c r="O22" s="21">
        <f>O11-O15</f>
        <v>-20.299999999999955</v>
      </c>
      <c r="P22" s="21"/>
      <c r="Q22" s="15">
        <f t="shared" si="3"/>
        <v>109.80000000000018</v>
      </c>
      <c r="R22" s="21">
        <f>R11-R15</f>
        <v>95.39999999999998</v>
      </c>
      <c r="S22" s="21">
        <f>S11-S15</f>
        <v>-25.199999999999932</v>
      </c>
      <c r="T22" s="21">
        <f>T11-T15</f>
        <v>-68.39999999999998</v>
      </c>
      <c r="U22" s="15">
        <f t="shared" si="4"/>
        <v>1.8000000000000682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-437.8000000000002</v>
      </c>
      <c r="E23" s="21">
        <f>E24-E29+E36</f>
        <v>-1514.2999999999997</v>
      </c>
      <c r="F23" s="21">
        <f>F24-F29+F36</f>
        <v>996.1999999999998</v>
      </c>
      <c r="G23" s="21">
        <f>G24-G29+G36</f>
        <v>-351</v>
      </c>
      <c r="H23" s="15">
        <f t="shared" si="1"/>
        <v>-869.0999999999999</v>
      </c>
      <c r="I23" s="21">
        <f>I24-I29+I36</f>
        <v>254.89999999999998</v>
      </c>
      <c r="J23" s="21">
        <f>J24-J29+J36</f>
        <v>184</v>
      </c>
      <c r="K23" s="21">
        <f>K24-K29+K36</f>
        <v>104</v>
      </c>
      <c r="L23" s="15">
        <f t="shared" si="2"/>
        <v>542.9</v>
      </c>
      <c r="M23" s="21">
        <f>M24-M29+M36</f>
        <v>79.70000000000005</v>
      </c>
      <c r="N23" s="21">
        <f>N24-N29+N36</f>
        <v>-209.80000000000018</v>
      </c>
      <c r="O23" s="21">
        <f>O24-O29+O36</f>
        <v>20.299999999999955</v>
      </c>
      <c r="P23" s="21"/>
      <c r="Q23" s="15">
        <f t="shared" si="3"/>
        <v>-109.80000000000018</v>
      </c>
      <c r="R23" s="21">
        <f>R24-R29+R36</f>
        <v>-95.39999999999998</v>
      </c>
      <c r="S23" s="21">
        <f>S24-S29+S36</f>
        <v>25.199999999999932</v>
      </c>
      <c r="T23" s="21">
        <f>T24-T29+T36</f>
        <v>68.39999999999998</v>
      </c>
      <c r="U23" s="15">
        <f t="shared" si="4"/>
        <v>-1.8000000000000682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-322.19999999999993</v>
      </c>
      <c r="E33" s="21">
        <f>E22+E24-E29</f>
        <v>1514.2999999999997</v>
      </c>
      <c r="F33" s="21">
        <f>F22+F24-F29</f>
        <v>-1756.1999999999998</v>
      </c>
      <c r="G33" s="21">
        <f>G22+G24-G29</f>
        <v>351</v>
      </c>
      <c r="H33" s="15">
        <f t="shared" si="1"/>
        <v>109.09999999999991</v>
      </c>
      <c r="I33" s="21">
        <f>I22+I24-I29</f>
        <v>-254.89999999999998</v>
      </c>
      <c r="J33" s="21">
        <f>J22+J24-J29</f>
        <v>-184</v>
      </c>
      <c r="K33" s="21">
        <f>K22+K24-K29</f>
        <v>-104</v>
      </c>
      <c r="L33" s="15">
        <f t="shared" si="2"/>
        <v>-542.9</v>
      </c>
      <c r="M33" s="21">
        <f>M22+M24-M29</f>
        <v>-79.70000000000005</v>
      </c>
      <c r="N33" s="21">
        <f>N22+N24-N29</f>
        <v>209.80000000000018</v>
      </c>
      <c r="O33" s="21">
        <f>O22+O24-O29</f>
        <v>-20.299999999999955</v>
      </c>
      <c r="P33" s="21"/>
      <c r="Q33" s="15">
        <f t="shared" si="3"/>
        <v>109.80000000000018</v>
      </c>
      <c r="R33" s="21">
        <f>R22+R24-R29</f>
        <v>95.39999999999998</v>
      </c>
      <c r="S33" s="21">
        <f>S22+S24-S29</f>
        <v>-25.199999999999932</v>
      </c>
      <c r="T33" s="21">
        <f>T22+T24-T29</f>
        <v>-68.39999999999998</v>
      </c>
      <c r="U33" s="15">
        <f t="shared" si="4"/>
        <v>1.8000000000000682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80.29999999999995</v>
      </c>
      <c r="H34" s="15">
        <f>E34</f>
        <v>322.2</v>
      </c>
      <c r="I34" s="17">
        <f>G35</f>
        <v>431.29999999999995</v>
      </c>
      <c r="J34" s="17">
        <f>I35</f>
        <v>176.39999999999998</v>
      </c>
      <c r="K34" s="17">
        <f>J35</f>
        <v>-7.600000000000023</v>
      </c>
      <c r="L34" s="15">
        <f>I34</f>
        <v>431.29999999999995</v>
      </c>
      <c r="M34" s="17">
        <f>K35</f>
        <v>-111.60000000000002</v>
      </c>
      <c r="N34" s="17">
        <f>M35</f>
        <v>-191.30000000000007</v>
      </c>
      <c r="O34" s="17">
        <f>N35</f>
        <v>18.500000000000114</v>
      </c>
      <c r="P34" s="23"/>
      <c r="Q34" s="15">
        <f>M34</f>
        <v>-111.60000000000002</v>
      </c>
      <c r="R34" s="17">
        <f>O35</f>
        <v>-1.7999999999998408</v>
      </c>
      <c r="S34" s="17">
        <f>R35</f>
        <v>93.60000000000014</v>
      </c>
      <c r="T34" s="17">
        <f>S35</f>
        <v>68.4000000000002</v>
      </c>
      <c r="U34" s="15">
        <f>R34</f>
        <v>-1.7999999999998408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2.2737367544323206E-13</v>
      </c>
      <c r="E35" s="17">
        <f>E34+E33</f>
        <v>1836.4999999999998</v>
      </c>
      <c r="F35" s="17">
        <f>F34+F33</f>
        <v>80.29999999999995</v>
      </c>
      <c r="G35" s="17">
        <f>G34+G33</f>
        <v>431.29999999999995</v>
      </c>
      <c r="H35" s="15">
        <f>G35</f>
        <v>431.29999999999995</v>
      </c>
      <c r="I35" s="17">
        <f>I34+I33</f>
        <v>176.39999999999998</v>
      </c>
      <c r="J35" s="17">
        <f>J34+J33</f>
        <v>-7.600000000000023</v>
      </c>
      <c r="K35" s="17">
        <f>K34+K33</f>
        <v>-111.60000000000002</v>
      </c>
      <c r="L35" s="15">
        <f>K35</f>
        <v>-111.60000000000002</v>
      </c>
      <c r="M35" s="17">
        <f>M34+M33</f>
        <v>-191.30000000000007</v>
      </c>
      <c r="N35" s="17">
        <f>N34+N33</f>
        <v>18.500000000000114</v>
      </c>
      <c r="O35" s="17">
        <f>O34+O33</f>
        <v>-1.7999999999998408</v>
      </c>
      <c r="P35" s="23"/>
      <c r="Q35" s="15">
        <f>O35</f>
        <v>-1.7999999999998408</v>
      </c>
      <c r="R35" s="17">
        <f>R34+R33</f>
        <v>93.60000000000014</v>
      </c>
      <c r="S35" s="17">
        <f>S34+S33</f>
        <v>68.4000000000002</v>
      </c>
      <c r="T35" s="17">
        <f>T34+T33</f>
        <v>2.2737367544323206E-13</v>
      </c>
      <c r="U35" s="15">
        <f>T35</f>
        <v>2.2737367544323206E-13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322.1999999999998</v>
      </c>
      <c r="E36" s="17">
        <f>E34-E35</f>
        <v>-1514.2999999999997</v>
      </c>
      <c r="F36" s="17">
        <f>F34-F35</f>
        <v>1756.1999999999998</v>
      </c>
      <c r="G36" s="17">
        <f>G34-G35</f>
        <v>-351</v>
      </c>
      <c r="H36" s="15">
        <f>E36+F36+G36</f>
        <v>-109.09999999999991</v>
      </c>
      <c r="I36" s="17">
        <f>I34-I35</f>
        <v>254.89999999999998</v>
      </c>
      <c r="J36" s="17">
        <f>J34-J35</f>
        <v>184</v>
      </c>
      <c r="K36" s="17">
        <f>K34-K35</f>
        <v>104</v>
      </c>
      <c r="L36" s="15">
        <f>I36+J36+K36</f>
        <v>542.9</v>
      </c>
      <c r="M36" s="17">
        <f>M34-M35</f>
        <v>79.70000000000005</v>
      </c>
      <c r="N36" s="17">
        <f>N34-N35</f>
        <v>-209.80000000000018</v>
      </c>
      <c r="O36" s="17">
        <f>O34-O35</f>
        <v>20.299999999999955</v>
      </c>
      <c r="P36" s="17"/>
      <c r="Q36" s="15">
        <f>M36+N36+O36</f>
        <v>-109.80000000000018</v>
      </c>
      <c r="R36" s="17">
        <f>R34-R35</f>
        <v>-95.39999999999998</v>
      </c>
      <c r="S36" s="17">
        <f>S34-S35</f>
        <v>25.199999999999932</v>
      </c>
      <c r="T36" s="17">
        <f>T34-T35</f>
        <v>68.39999999999998</v>
      </c>
      <c r="U36" s="15">
        <f>R36+S36+T36</f>
        <v>-1.8000000000000682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5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12068.4</v>
      </c>
      <c r="D11" s="15">
        <f>H11+L11+Q11+U11</f>
        <v>12068.400000000001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397.5</v>
      </c>
      <c r="J11" s="15">
        <f>J13+J14</f>
        <v>730</v>
      </c>
      <c r="K11" s="15">
        <f>K13+K14</f>
        <v>1192.3</v>
      </c>
      <c r="L11" s="15">
        <f>I11+J11+K11</f>
        <v>2319.8</v>
      </c>
      <c r="M11" s="15">
        <f>M13+M14</f>
        <v>994.5</v>
      </c>
      <c r="N11" s="15">
        <f>N13+N14</f>
        <v>1331</v>
      </c>
      <c r="O11" s="15">
        <f>O13+O14</f>
        <v>973.1</v>
      </c>
      <c r="P11" s="15">
        <f>P13+P14</f>
        <v>0</v>
      </c>
      <c r="Q11" s="15">
        <f>M11+N11+O11</f>
        <v>3298.6</v>
      </c>
      <c r="R11" s="15">
        <f>R13+R14</f>
        <v>955.5</v>
      </c>
      <c r="S11" s="15">
        <f>S13+S14</f>
        <v>873.1</v>
      </c>
      <c r="T11" s="15">
        <f>T13+T14</f>
        <v>922.6</v>
      </c>
      <c r="U11" s="15">
        <f>R11+S11+T11</f>
        <v>2751.2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162.6</v>
      </c>
      <c r="J13" s="17">
        <v>133.5</v>
      </c>
      <c r="K13" s="17">
        <v>389.8</v>
      </c>
      <c r="L13" s="15">
        <f aca="true" t="shared" si="2" ref="L13:L33">I13+J13+K13</f>
        <v>685.9000000000001</v>
      </c>
      <c r="M13" s="17">
        <v>198</v>
      </c>
      <c r="N13" s="22">
        <v>148.5</v>
      </c>
      <c r="O13" s="22">
        <v>195.5</v>
      </c>
      <c r="P13" s="23"/>
      <c r="Q13" s="15">
        <f aca="true" t="shared" si="3" ref="Q13:Q33">M13+N13+O13</f>
        <v>542</v>
      </c>
      <c r="R13" s="17">
        <v>359</v>
      </c>
      <c r="S13" s="17">
        <v>276.6</v>
      </c>
      <c r="T13" s="17">
        <v>311.5</v>
      </c>
      <c r="U13" s="15">
        <f aca="true" t="shared" si="4" ref="U13:U33">R13+S13+T13</f>
        <v>947.1</v>
      </c>
      <c r="V13" s="3"/>
    </row>
    <row r="14" spans="1:22" ht="12.75" customHeight="1">
      <c r="A14" s="24" t="s">
        <v>50</v>
      </c>
      <c r="B14" s="20" t="s">
        <v>51</v>
      </c>
      <c r="C14" s="21">
        <v>9464.4</v>
      </c>
      <c r="D14" s="15">
        <f t="shared" si="0"/>
        <v>9464.400000000001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234.9</v>
      </c>
      <c r="J14" s="17">
        <v>596.5</v>
      </c>
      <c r="K14" s="17">
        <v>802.5</v>
      </c>
      <c r="L14" s="15">
        <f t="shared" si="2"/>
        <v>1633.9</v>
      </c>
      <c r="M14" s="17">
        <v>796.5</v>
      </c>
      <c r="N14" s="17">
        <v>1182.5</v>
      </c>
      <c r="O14" s="17">
        <v>777.6</v>
      </c>
      <c r="P14" s="23"/>
      <c r="Q14" s="15">
        <f t="shared" si="3"/>
        <v>2756.6</v>
      </c>
      <c r="R14" s="17">
        <v>596.5</v>
      </c>
      <c r="S14" s="17">
        <v>596.5</v>
      </c>
      <c r="T14" s="17">
        <v>611.1</v>
      </c>
      <c r="U14" s="15">
        <f t="shared" si="4"/>
        <v>1804.1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11630.6</v>
      </c>
      <c r="D15" s="15">
        <f>H15+L15+Q15+U15</f>
        <v>11629.7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623.3</v>
      </c>
      <c r="J15" s="21">
        <f>J17+J18+J19+J20+J21</f>
        <v>1465.9</v>
      </c>
      <c r="K15" s="21">
        <f>K17+K18+K19+K20+K21</f>
        <v>903</v>
      </c>
      <c r="L15" s="15">
        <f t="shared" si="2"/>
        <v>2992.2</v>
      </c>
      <c r="M15" s="21">
        <f>M17+M18+M19+M20+M21</f>
        <v>874.2</v>
      </c>
      <c r="N15" s="21">
        <f>N17+N18+N19+N20+N21</f>
        <v>921.1999999999999</v>
      </c>
      <c r="O15" s="21">
        <f>O17+O18+O19+O20+O21</f>
        <v>968.3</v>
      </c>
      <c r="P15" s="27"/>
      <c r="Q15" s="15">
        <f t="shared" si="3"/>
        <v>2763.7</v>
      </c>
      <c r="R15" s="21">
        <f>R17+R18+R19+R20+R21</f>
        <v>935.1</v>
      </c>
      <c r="S15" s="21">
        <f>S17+S18+S19+S20+S21</f>
        <v>973.3</v>
      </c>
      <c r="T15" s="21">
        <f>T17+T18+T19+T20+T21</f>
        <v>1011.9</v>
      </c>
      <c r="U15" s="15">
        <f t="shared" si="4"/>
        <v>2920.3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3509.9</v>
      </c>
      <c r="D19" s="15">
        <f>H19+L19+Q19+U19</f>
        <v>3509.9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90.8</v>
      </c>
      <c r="J19" s="17">
        <v>288.4</v>
      </c>
      <c r="K19" s="17">
        <v>385.4</v>
      </c>
      <c r="L19" s="15">
        <f t="shared" si="2"/>
        <v>764.5999999999999</v>
      </c>
      <c r="M19" s="17">
        <v>350.5</v>
      </c>
      <c r="N19" s="17">
        <v>345.4</v>
      </c>
      <c r="O19" s="17">
        <v>305.7</v>
      </c>
      <c r="P19" s="23"/>
      <c r="Q19" s="15">
        <f t="shared" si="3"/>
        <v>1001.5999999999999</v>
      </c>
      <c r="R19" s="17">
        <v>290</v>
      </c>
      <c r="S19" s="17">
        <v>215.9</v>
      </c>
      <c r="T19" s="17">
        <v>247.7</v>
      </c>
      <c r="U19" s="15">
        <f t="shared" si="4"/>
        <v>753.5999999999999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0.1</v>
      </c>
      <c r="J20" s="17">
        <v>0.1</v>
      </c>
      <c r="K20" s="17">
        <v>0.1</v>
      </c>
      <c r="L20" s="15">
        <f t="shared" si="2"/>
        <v>0.30000000000000004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0.2</v>
      </c>
      <c r="U20" s="15">
        <f t="shared" si="4"/>
        <v>0.30000000000000004</v>
      </c>
      <c r="V20" s="3"/>
    </row>
    <row r="21" spans="1:22" ht="12.75" customHeight="1">
      <c r="A21" s="24" t="s">
        <v>62</v>
      </c>
      <c r="B21" s="20" t="s">
        <v>63</v>
      </c>
      <c r="C21" s="21">
        <v>8090.6</v>
      </c>
      <c r="D21" s="15">
        <f>H21+L21+Q21+U21</f>
        <v>8089.700000000001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530</v>
      </c>
      <c r="J21" s="17">
        <v>1175</v>
      </c>
      <c r="K21" s="17">
        <v>515.1</v>
      </c>
      <c r="L21" s="15">
        <f t="shared" si="2"/>
        <v>2220.1</v>
      </c>
      <c r="M21" s="17">
        <v>521.2</v>
      </c>
      <c r="N21" s="22">
        <v>573.3</v>
      </c>
      <c r="O21" s="22">
        <v>660.1</v>
      </c>
      <c r="P21" s="23"/>
      <c r="Q21" s="15">
        <f t="shared" si="3"/>
        <v>1754.6</v>
      </c>
      <c r="R21" s="17">
        <v>642.6</v>
      </c>
      <c r="S21" s="17">
        <v>755</v>
      </c>
      <c r="T21" s="17">
        <v>759</v>
      </c>
      <c r="U21" s="15">
        <f t="shared" si="4"/>
        <v>2156.6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437.7999999999993</v>
      </c>
      <c r="D22" s="15">
        <f t="shared" si="0"/>
        <v>438.6999999999997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-225.79999999999995</v>
      </c>
      <c r="J22" s="21">
        <f>J11-J15</f>
        <v>-735.9000000000001</v>
      </c>
      <c r="K22" s="21">
        <f>K11-K15</f>
        <v>289.29999999999995</v>
      </c>
      <c r="L22" s="15">
        <f t="shared" si="2"/>
        <v>-672.4000000000001</v>
      </c>
      <c r="M22" s="21">
        <f>M11-M15</f>
        <v>120.29999999999995</v>
      </c>
      <c r="N22" s="21">
        <f>N11-N15</f>
        <v>409.80000000000007</v>
      </c>
      <c r="O22" s="21">
        <f>O11-O15</f>
        <v>4.800000000000068</v>
      </c>
      <c r="P22" s="21"/>
      <c r="Q22" s="15">
        <f t="shared" si="3"/>
        <v>534.9000000000001</v>
      </c>
      <c r="R22" s="21">
        <f>R11-R15</f>
        <v>20.399999999999977</v>
      </c>
      <c r="S22" s="21">
        <f>S11-S15</f>
        <v>-100.19999999999993</v>
      </c>
      <c r="T22" s="21">
        <f>T11-T15</f>
        <v>-89.29999999999995</v>
      </c>
      <c r="U22" s="15">
        <f t="shared" si="4"/>
        <v>-169.0999999999999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-437.7999999999993</v>
      </c>
      <c r="D23" s="15">
        <f>D24-D29+D36</f>
        <v>-438.6999999999996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225.79999999999995</v>
      </c>
      <c r="J23" s="21">
        <f>J24-J29+J36</f>
        <v>735.9000000000001</v>
      </c>
      <c r="K23" s="21">
        <f>K24-K29+K36</f>
        <v>-289.29999999999995</v>
      </c>
      <c r="L23" s="15">
        <f t="shared" si="2"/>
        <v>672.4000000000001</v>
      </c>
      <c r="M23" s="21">
        <f>M24-M29+M36</f>
        <v>-120.29999999999995</v>
      </c>
      <c r="N23" s="21">
        <f>N24-N29+N36</f>
        <v>-409.80000000000007</v>
      </c>
      <c r="O23" s="21">
        <f>O24-O29+O36</f>
        <v>-4.800000000000068</v>
      </c>
      <c r="P23" s="21"/>
      <c r="Q23" s="15">
        <f t="shared" si="3"/>
        <v>-534.9000000000001</v>
      </c>
      <c r="R23" s="21">
        <f>R24-R29+R36</f>
        <v>-20.399999999999977</v>
      </c>
      <c r="S23" s="21">
        <f>S24-S29+S36</f>
        <v>100.19999999999993</v>
      </c>
      <c r="T23" s="21">
        <f>T24-T29+T36</f>
        <v>89.29999999999995</v>
      </c>
      <c r="U23" s="15">
        <f t="shared" si="4"/>
        <v>169.0999999999999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-322.2000000000007</v>
      </c>
      <c r="D33" s="46">
        <f>D22+D24-D29</f>
        <v>-321.3000000000003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-225.79999999999995</v>
      </c>
      <c r="J33" s="21">
        <f>J22+J24-J29</f>
        <v>-735.9000000000001</v>
      </c>
      <c r="K33" s="21">
        <f>K22+K24-K29</f>
        <v>289.29999999999995</v>
      </c>
      <c r="L33" s="15">
        <f t="shared" si="2"/>
        <v>-672.4000000000001</v>
      </c>
      <c r="M33" s="21">
        <f>M22+M24-M29</f>
        <v>120.29999999999995</v>
      </c>
      <c r="N33" s="21">
        <f>N22+N24-N29</f>
        <v>409.80000000000007</v>
      </c>
      <c r="O33" s="21">
        <f>O22+O24-O29</f>
        <v>4.800000000000068</v>
      </c>
      <c r="P33" s="21"/>
      <c r="Q33" s="15">
        <f t="shared" si="3"/>
        <v>534.9000000000001</v>
      </c>
      <c r="R33" s="21">
        <f>R22+R24-R29</f>
        <v>20.399999999999977</v>
      </c>
      <c r="S33" s="21">
        <f>S22+S24-S29</f>
        <v>-100.19999999999993</v>
      </c>
      <c r="T33" s="21">
        <f>T22+T24-T29</f>
        <v>-89.29999999999995</v>
      </c>
      <c r="U33" s="15">
        <f t="shared" si="4"/>
        <v>-169.0999999999999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81.69999999999959</v>
      </c>
      <c r="K34" s="17">
        <f>J35</f>
        <v>-654.2000000000005</v>
      </c>
      <c r="L34" s="15">
        <f>I34</f>
        <v>307.49999999999955</v>
      </c>
      <c r="M34" s="17">
        <f>K35</f>
        <v>-364.90000000000055</v>
      </c>
      <c r="N34" s="17">
        <f>M35</f>
        <v>-244.6000000000006</v>
      </c>
      <c r="O34" s="17">
        <f>N35</f>
        <v>165.19999999999948</v>
      </c>
      <c r="P34" s="23"/>
      <c r="Q34" s="15">
        <f>M34</f>
        <v>-364.90000000000055</v>
      </c>
      <c r="R34" s="17">
        <f>O35</f>
        <v>169.99999999999955</v>
      </c>
      <c r="S34" s="17">
        <f>R35</f>
        <v>190.39999999999952</v>
      </c>
      <c r="T34" s="17">
        <f>S35</f>
        <v>90.19999999999959</v>
      </c>
      <c r="U34" s="15">
        <f>R34</f>
        <v>169.99999999999955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-7.389644451905042E-13</v>
      </c>
      <c r="D35" s="15">
        <f>T35</f>
        <v>0.8999999999996362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81.69999999999959</v>
      </c>
      <c r="J35" s="17">
        <f>J34+J33</f>
        <v>-654.2000000000005</v>
      </c>
      <c r="K35" s="17">
        <f>K34+K33</f>
        <v>-364.90000000000055</v>
      </c>
      <c r="L35" s="15">
        <f>K35</f>
        <v>-364.90000000000055</v>
      </c>
      <c r="M35" s="17">
        <f>M34+M33</f>
        <v>-244.6000000000006</v>
      </c>
      <c r="N35" s="17">
        <f>N34+N33</f>
        <v>165.19999999999948</v>
      </c>
      <c r="O35" s="17">
        <f>O34+O33</f>
        <v>169.99999999999955</v>
      </c>
      <c r="P35" s="23"/>
      <c r="Q35" s="15">
        <f>O35</f>
        <v>169.99999999999955</v>
      </c>
      <c r="R35" s="17">
        <f>R34+R33</f>
        <v>190.39999999999952</v>
      </c>
      <c r="S35" s="17">
        <f>S34+S33</f>
        <v>90.19999999999959</v>
      </c>
      <c r="T35" s="17">
        <f>T34+T33</f>
        <v>0.8999999999996362</v>
      </c>
      <c r="U35" s="15">
        <f>T35</f>
        <v>0.8999999999996362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322.2000000000007</v>
      </c>
      <c r="D36" s="15">
        <f>H36+L36+Q36+U36</f>
        <v>321.3000000000004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225.79999999999995</v>
      </c>
      <c r="J36" s="17">
        <f>J34-J35</f>
        <v>735.9000000000001</v>
      </c>
      <c r="K36" s="17">
        <f>K34-K35</f>
        <v>-289.29999999999995</v>
      </c>
      <c r="L36" s="15">
        <f>I36+J36+K36</f>
        <v>672.4000000000001</v>
      </c>
      <c r="M36" s="17">
        <f>M34-M35</f>
        <v>-120.29999999999995</v>
      </c>
      <c r="N36" s="17">
        <f>N34-N35</f>
        <v>-409.80000000000007</v>
      </c>
      <c r="O36" s="17">
        <f>O34-O35</f>
        <v>-4.800000000000068</v>
      </c>
      <c r="P36" s="17"/>
      <c r="Q36" s="15">
        <f>M36+N36+O36</f>
        <v>-534.9000000000001</v>
      </c>
      <c r="R36" s="17">
        <f>R34-R35</f>
        <v>-20.399999999999977</v>
      </c>
      <c r="S36" s="17">
        <f>S34-S35</f>
        <v>100.19999999999993</v>
      </c>
      <c r="T36" s="17">
        <f>T34-T35</f>
        <v>89.29999999999995</v>
      </c>
      <c r="U36" s="15">
        <f>R36+S36+T36</f>
        <v>169.0999999999999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B1">
      <selection activeCell="H33" sqref="H33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43806.600000000006</v>
      </c>
      <c r="D11" s="15">
        <f>H11+L11+Q11+U11</f>
        <v>43806.6</v>
      </c>
      <c r="E11" s="15">
        <f>E13+E14</f>
        <v>2025.3</v>
      </c>
      <c r="F11" s="15">
        <f>F13+F14</f>
        <v>577.9</v>
      </c>
      <c r="G11" s="15">
        <f>G13+G14</f>
        <v>1627.7</v>
      </c>
      <c r="H11" s="15">
        <f>E11+F11+G11</f>
        <v>4230.9</v>
      </c>
      <c r="I11" s="15">
        <f>I13+I14</f>
        <v>1866.8</v>
      </c>
      <c r="J11" s="15">
        <f>J13+J14</f>
        <v>2546</v>
      </c>
      <c r="K11" s="15">
        <f>K13+K14</f>
        <v>1468.3000000000002</v>
      </c>
      <c r="L11" s="15">
        <f>I11+J11+K11</f>
        <v>5881.1</v>
      </c>
      <c r="M11" s="15">
        <f>M13+M14</f>
        <v>2010.3999999999999</v>
      </c>
      <c r="N11" s="15">
        <f>N13+N14</f>
        <v>14648.6</v>
      </c>
      <c r="O11" s="15">
        <f>O13+O14</f>
        <v>13110.9</v>
      </c>
      <c r="P11" s="15">
        <f>P13+P14</f>
        <v>0</v>
      </c>
      <c r="Q11" s="15">
        <f>M11+N11+O11</f>
        <v>29769.9</v>
      </c>
      <c r="R11" s="15">
        <f>R13+R14</f>
        <v>1361.8</v>
      </c>
      <c r="S11" s="15">
        <f>S13+S14</f>
        <v>2118</v>
      </c>
      <c r="T11" s="15">
        <f>T13+T14</f>
        <v>444.9</v>
      </c>
      <c r="U11" s="15">
        <f>R11+S11+T11</f>
        <v>3924.7000000000003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2502.3</v>
      </c>
      <c r="D13" s="15">
        <f aca="true" t="shared" si="0" ref="D13:D22">H13+L13+Q13+U13</f>
        <v>2502.3</v>
      </c>
      <c r="E13" s="17">
        <v>173.8</v>
      </c>
      <c r="F13" s="17">
        <v>242.7</v>
      </c>
      <c r="G13" s="17">
        <v>195</v>
      </c>
      <c r="H13" s="15">
        <f aca="true" t="shared" si="1" ref="H13:H33">E13+F13+G13</f>
        <v>611.5</v>
      </c>
      <c r="I13" s="17">
        <v>173</v>
      </c>
      <c r="J13" s="17">
        <v>151.7</v>
      </c>
      <c r="K13" s="17">
        <v>214.9</v>
      </c>
      <c r="L13" s="15">
        <f aca="true" t="shared" si="2" ref="L13:L33">I13+J13+K13</f>
        <v>539.6</v>
      </c>
      <c r="M13" s="17">
        <v>227.1</v>
      </c>
      <c r="N13" s="22">
        <v>64.5</v>
      </c>
      <c r="O13" s="22">
        <v>308.1</v>
      </c>
      <c r="P13" s="23"/>
      <c r="Q13" s="15">
        <f aca="true" t="shared" si="3" ref="Q13:Q33">M13+N13+O13</f>
        <v>599.7</v>
      </c>
      <c r="R13" s="17">
        <v>330</v>
      </c>
      <c r="S13" s="17">
        <v>218.3</v>
      </c>
      <c r="T13" s="17">
        <v>203.2</v>
      </c>
      <c r="U13" s="15">
        <f aca="true" t="shared" si="4" ref="U13:U33">R13+S13+T13</f>
        <v>751.5</v>
      </c>
      <c r="V13" s="3"/>
    </row>
    <row r="14" spans="1:22" ht="12.75" customHeight="1">
      <c r="A14" s="24" t="s">
        <v>50</v>
      </c>
      <c r="B14" s="20" t="s">
        <v>51</v>
      </c>
      <c r="C14" s="21">
        <v>41304.3</v>
      </c>
      <c r="D14" s="15">
        <f t="shared" si="0"/>
        <v>41304.299999999996</v>
      </c>
      <c r="E14" s="25">
        <v>1851.5</v>
      </c>
      <c r="F14" s="25">
        <v>335.2</v>
      </c>
      <c r="G14" s="25">
        <v>1432.7</v>
      </c>
      <c r="H14" s="15">
        <f t="shared" si="1"/>
        <v>3619.3999999999996</v>
      </c>
      <c r="I14" s="17">
        <v>1693.8</v>
      </c>
      <c r="J14" s="17">
        <v>2394.3</v>
      </c>
      <c r="K14" s="17">
        <v>1253.4</v>
      </c>
      <c r="L14" s="15">
        <f t="shared" si="2"/>
        <v>5341.5</v>
      </c>
      <c r="M14" s="17">
        <v>1783.3</v>
      </c>
      <c r="N14" s="17">
        <v>14584.1</v>
      </c>
      <c r="O14" s="17">
        <v>12802.8</v>
      </c>
      <c r="P14" s="23"/>
      <c r="Q14" s="15">
        <f>M14+N14+O14</f>
        <v>29170.199999999997</v>
      </c>
      <c r="R14" s="17">
        <v>1031.8</v>
      </c>
      <c r="S14" s="17">
        <v>1899.7</v>
      </c>
      <c r="T14" s="17">
        <v>241.7</v>
      </c>
      <c r="U14" s="15">
        <f t="shared" si="4"/>
        <v>3173.2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43854.2</v>
      </c>
      <c r="D15" s="15">
        <f t="shared" si="0"/>
        <v>43854.2</v>
      </c>
      <c r="E15" s="21">
        <f>E17+E18+E19+E20+E21</f>
        <v>818.3</v>
      </c>
      <c r="F15" s="21">
        <f>F17+F18+F19+F20+F21</f>
        <v>1625</v>
      </c>
      <c r="G15" s="21">
        <f>G17+G18+G19+G20+G21</f>
        <v>1072.6000000000001</v>
      </c>
      <c r="H15" s="15">
        <f>E15+F15+G15</f>
        <v>3515.9000000000005</v>
      </c>
      <c r="I15" s="21">
        <f>I17+I18+I19+I20+I21</f>
        <v>2043.5</v>
      </c>
      <c r="J15" s="21">
        <f>J17+J18+J19+J20+J21</f>
        <v>1098.5</v>
      </c>
      <c r="K15" s="21">
        <f>K17+K18+K19+K20+K21</f>
        <v>1168</v>
      </c>
      <c r="L15" s="15">
        <f t="shared" si="2"/>
        <v>4310</v>
      </c>
      <c r="M15" s="21">
        <f>M17+M18+M19+M20+M21</f>
        <v>2042.9</v>
      </c>
      <c r="N15" s="21">
        <f>N17+N18+N19+N20+N21</f>
        <v>15484.099999999999</v>
      </c>
      <c r="O15" s="21">
        <f>O17+O18+O19+O20+O21</f>
        <v>13322.2</v>
      </c>
      <c r="P15" s="27"/>
      <c r="Q15" s="15">
        <f t="shared" si="3"/>
        <v>30849.2</v>
      </c>
      <c r="R15" s="21">
        <f>R17+R18+R19+R20+R21</f>
        <v>1304.3</v>
      </c>
      <c r="S15" s="21">
        <f>S17+S18+S19+S20+S21</f>
        <v>1777.4</v>
      </c>
      <c r="T15" s="21">
        <f>T17+T18+T19+T20+T21</f>
        <v>2097.4</v>
      </c>
      <c r="U15" s="15">
        <f t="shared" si="4"/>
        <v>5179.1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40.6</v>
      </c>
      <c r="D18" s="15">
        <f t="shared" si="0"/>
        <v>40.6</v>
      </c>
      <c r="E18" s="17">
        <v>0</v>
      </c>
      <c r="F18" s="17">
        <v>2.8</v>
      </c>
      <c r="G18" s="17">
        <v>2.8</v>
      </c>
      <c r="H18" s="15">
        <f t="shared" si="1"/>
        <v>5.6</v>
      </c>
      <c r="I18" s="17">
        <v>2.8</v>
      </c>
      <c r="J18" s="17">
        <v>2.7</v>
      </c>
      <c r="K18" s="17">
        <v>2.8</v>
      </c>
      <c r="L18" s="15">
        <f t="shared" si="2"/>
        <v>8.3</v>
      </c>
      <c r="M18" s="17">
        <v>2.8</v>
      </c>
      <c r="N18" s="17">
        <v>2.8</v>
      </c>
      <c r="O18" s="17">
        <v>4.2</v>
      </c>
      <c r="P18" s="23"/>
      <c r="Q18" s="15">
        <f t="shared" si="3"/>
        <v>9.8</v>
      </c>
      <c r="R18" s="17">
        <v>4.2</v>
      </c>
      <c r="S18" s="17">
        <v>6.3</v>
      </c>
      <c r="T18" s="17">
        <v>6.4</v>
      </c>
      <c r="U18" s="15">
        <f t="shared" si="4"/>
        <v>16.9</v>
      </c>
      <c r="V18" s="3"/>
    </row>
    <row r="19" spans="1:22" ht="24" customHeight="1">
      <c r="A19" s="24" t="s">
        <v>58</v>
      </c>
      <c r="B19" s="20" t="s">
        <v>59</v>
      </c>
      <c r="C19" s="21">
        <v>32672.5</v>
      </c>
      <c r="D19" s="15">
        <f t="shared" si="0"/>
        <v>32672.5</v>
      </c>
      <c r="E19" s="17">
        <v>130.3</v>
      </c>
      <c r="F19" s="17">
        <v>407.2</v>
      </c>
      <c r="G19" s="17">
        <v>397.6</v>
      </c>
      <c r="H19" s="15">
        <f t="shared" si="1"/>
        <v>935.1</v>
      </c>
      <c r="I19" s="17">
        <v>301</v>
      </c>
      <c r="J19" s="17">
        <v>337.9</v>
      </c>
      <c r="K19" s="17">
        <v>307.6</v>
      </c>
      <c r="L19" s="15">
        <f t="shared" si="2"/>
        <v>946.5</v>
      </c>
      <c r="M19" s="17">
        <v>1339.5</v>
      </c>
      <c r="N19" s="17">
        <v>14563.5</v>
      </c>
      <c r="O19" s="17">
        <v>12442.3</v>
      </c>
      <c r="P19" s="23"/>
      <c r="Q19" s="15">
        <f t="shared" si="3"/>
        <v>28345.3</v>
      </c>
      <c r="R19" s="17">
        <v>557.3</v>
      </c>
      <c r="S19" s="17">
        <v>798.1</v>
      </c>
      <c r="T19" s="17">
        <v>1090.2</v>
      </c>
      <c r="U19" s="15">
        <f t="shared" si="4"/>
        <v>2445.6000000000004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11141.1</v>
      </c>
      <c r="D21" s="15">
        <f t="shared" si="0"/>
        <v>11141.1</v>
      </c>
      <c r="E21" s="17">
        <v>688</v>
      </c>
      <c r="F21" s="17">
        <v>1215</v>
      </c>
      <c r="G21" s="17">
        <v>672.2</v>
      </c>
      <c r="H21" s="15">
        <f t="shared" si="1"/>
        <v>2575.2</v>
      </c>
      <c r="I21" s="17">
        <v>1739.7</v>
      </c>
      <c r="J21" s="17">
        <v>757.9</v>
      </c>
      <c r="K21" s="17">
        <v>857.6</v>
      </c>
      <c r="L21" s="15">
        <f t="shared" si="2"/>
        <v>3355.2</v>
      </c>
      <c r="M21" s="17">
        <v>700.6</v>
      </c>
      <c r="N21" s="22">
        <v>917.8</v>
      </c>
      <c r="O21" s="22">
        <v>875.7</v>
      </c>
      <c r="P21" s="23"/>
      <c r="Q21" s="15">
        <f t="shared" si="3"/>
        <v>2494.1000000000004</v>
      </c>
      <c r="R21" s="17">
        <v>742.8</v>
      </c>
      <c r="S21" s="17">
        <v>973</v>
      </c>
      <c r="T21" s="17">
        <v>1000.8</v>
      </c>
      <c r="U21" s="15">
        <f t="shared" si="4"/>
        <v>2716.6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-47.59999999999127</v>
      </c>
      <c r="D22" s="15">
        <f t="shared" si="0"/>
        <v>-47.59999999999923</v>
      </c>
      <c r="E22" s="21">
        <f>E11-E15</f>
        <v>1207</v>
      </c>
      <c r="F22" s="21">
        <f>F11-F15</f>
        <v>-1047.1</v>
      </c>
      <c r="G22" s="21">
        <f>G11-G15</f>
        <v>555.0999999999999</v>
      </c>
      <c r="H22" s="15">
        <f t="shared" si="1"/>
        <v>715</v>
      </c>
      <c r="I22" s="21">
        <f>I11-I15</f>
        <v>-176.70000000000005</v>
      </c>
      <c r="J22" s="21">
        <f>J11-J15</f>
        <v>1447.5</v>
      </c>
      <c r="K22" s="21">
        <f>K11-K15</f>
        <v>300.3000000000002</v>
      </c>
      <c r="L22" s="15">
        <f t="shared" si="2"/>
        <v>1571.1000000000001</v>
      </c>
      <c r="M22" s="21">
        <f>M11-M15</f>
        <v>-32.50000000000023</v>
      </c>
      <c r="N22" s="21">
        <f>N11-N15</f>
        <v>-835.4999999999982</v>
      </c>
      <c r="O22" s="21">
        <f>O11-O15</f>
        <v>-211.3000000000011</v>
      </c>
      <c r="P22" s="21"/>
      <c r="Q22" s="15">
        <f t="shared" si="3"/>
        <v>-1079.2999999999995</v>
      </c>
      <c r="R22" s="21">
        <f>R11-R15</f>
        <v>57.5</v>
      </c>
      <c r="S22" s="21">
        <f>S11-S15</f>
        <v>340.5999999999999</v>
      </c>
      <c r="T22" s="21">
        <f>T11-T15</f>
        <v>-1652.5</v>
      </c>
      <c r="U22" s="15">
        <f t="shared" si="4"/>
        <v>-1254.4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47.59999999999127</v>
      </c>
      <c r="D23" s="15">
        <f>D24-D29+D36</f>
        <v>47.59999999999991</v>
      </c>
      <c r="E23" s="21">
        <f>E24-E29+E36</f>
        <v>-1207</v>
      </c>
      <c r="F23" s="21">
        <f>F24-F29+F36</f>
        <v>1047.1</v>
      </c>
      <c r="G23" s="21">
        <f>G24-G29+G36</f>
        <v>-555.0999999999999</v>
      </c>
      <c r="H23" s="15">
        <f t="shared" si="1"/>
        <v>-715</v>
      </c>
      <c r="I23" s="21">
        <f>I24-I29+I36</f>
        <v>176.70000000000005</v>
      </c>
      <c r="J23" s="21">
        <f>J24-J29+J36</f>
        <v>-1447.5</v>
      </c>
      <c r="K23" s="21">
        <f>K24-K29+K36</f>
        <v>-300.29999999999995</v>
      </c>
      <c r="L23" s="15">
        <f t="shared" si="2"/>
        <v>-1571.1</v>
      </c>
      <c r="M23" s="21">
        <f>M24-M29+M36</f>
        <v>32.5</v>
      </c>
      <c r="N23" s="21">
        <f>N24-N29+N36</f>
        <v>835.4999999999982</v>
      </c>
      <c r="O23" s="21">
        <f>O24-O29+O36</f>
        <v>211.3000000000011</v>
      </c>
      <c r="P23" s="21"/>
      <c r="Q23" s="15">
        <f t="shared" si="3"/>
        <v>1079.2999999999993</v>
      </c>
      <c r="R23" s="21">
        <f>R24-R29+R36</f>
        <v>-57.5</v>
      </c>
      <c r="S23" s="21">
        <f>S24-S29+S36</f>
        <v>-340.5999999999999</v>
      </c>
      <c r="T23" s="21">
        <f>T24-T29+T36</f>
        <v>1652.5000000000005</v>
      </c>
      <c r="U23" s="15">
        <f t="shared" si="4"/>
        <v>1254.4000000000005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-47.59999999999127</v>
      </c>
      <c r="D33" s="46">
        <f>D22+D24-D29</f>
        <v>-47.59999999999923</v>
      </c>
      <c r="E33" s="21">
        <f>E22+E24-E29</f>
        <v>1207</v>
      </c>
      <c r="F33" s="21">
        <f>F22+F24-F29</f>
        <v>-1047.1</v>
      </c>
      <c r="G33" s="21">
        <f>G22+G24-G29</f>
        <v>555.0999999999999</v>
      </c>
      <c r="H33" s="15">
        <f t="shared" si="1"/>
        <v>715</v>
      </c>
      <c r="I33" s="21">
        <f>I22+I24-I29</f>
        <v>-176.70000000000005</v>
      </c>
      <c r="J33" s="21">
        <f>J22+J24-J29</f>
        <v>1447.5</v>
      </c>
      <c r="K33" s="21">
        <f>K22+K24-K29</f>
        <v>300.3000000000002</v>
      </c>
      <c r="L33" s="15">
        <f t="shared" si="2"/>
        <v>1571.1000000000001</v>
      </c>
      <c r="M33" s="21">
        <f>M22+M24-M29</f>
        <v>-32.50000000000023</v>
      </c>
      <c r="N33" s="21">
        <f>N22+N24-N29</f>
        <v>-835.4999999999982</v>
      </c>
      <c r="O33" s="21">
        <f>O22+O24-O29</f>
        <v>-211.3000000000011</v>
      </c>
      <c r="P33" s="21"/>
      <c r="Q33" s="15">
        <f t="shared" si="3"/>
        <v>-1079.2999999999995</v>
      </c>
      <c r="R33" s="21">
        <f>R22+R24-R29</f>
        <v>57.5</v>
      </c>
      <c r="S33" s="21">
        <f>S22+S24-S29</f>
        <v>340.5999999999999</v>
      </c>
      <c r="T33" s="21">
        <f>T22+T24-T29</f>
        <v>-1652.5</v>
      </c>
      <c r="U33" s="15">
        <f t="shared" si="4"/>
        <v>-1254.4</v>
      </c>
      <c r="V33" s="3"/>
    </row>
    <row r="34" spans="1:22" ht="36" customHeight="1">
      <c r="A34" s="32" t="s">
        <v>84</v>
      </c>
      <c r="B34" s="14" t="s">
        <v>85</v>
      </c>
      <c r="C34" s="15">
        <v>47.6</v>
      </c>
      <c r="D34" s="15">
        <v>47.6</v>
      </c>
      <c r="E34" s="17">
        <v>47.6</v>
      </c>
      <c r="F34" s="17">
        <f>E35</f>
        <v>1254.6</v>
      </c>
      <c r="G34" s="17">
        <f>F35</f>
        <v>207.5</v>
      </c>
      <c r="H34" s="15">
        <f>E34</f>
        <v>47.6</v>
      </c>
      <c r="I34" s="17">
        <f>G35</f>
        <v>762.5999999999999</v>
      </c>
      <c r="J34" s="17">
        <f>I35</f>
        <v>585.8999999999999</v>
      </c>
      <c r="K34" s="17">
        <f>J35</f>
        <v>2033.3999999999999</v>
      </c>
      <c r="L34" s="15">
        <f>I34</f>
        <v>762.5999999999999</v>
      </c>
      <c r="M34" s="17">
        <f>K35</f>
        <v>2333.7</v>
      </c>
      <c r="N34" s="17">
        <f>M35</f>
        <v>2301.2</v>
      </c>
      <c r="O34" s="17">
        <f>N35</f>
        <v>1465.7000000000016</v>
      </c>
      <c r="P34" s="23"/>
      <c r="Q34" s="15">
        <f>M34</f>
        <v>2333.7</v>
      </c>
      <c r="R34" s="17">
        <f>O35</f>
        <v>1254.4000000000005</v>
      </c>
      <c r="S34" s="17">
        <f>R35</f>
        <v>1311.9000000000005</v>
      </c>
      <c r="T34" s="17">
        <f>S35</f>
        <v>1652.5000000000005</v>
      </c>
      <c r="U34" s="15">
        <f>R34</f>
        <v>1254.4000000000005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8.732570222491631E-12</v>
      </c>
      <c r="D35" s="15">
        <f>T35</f>
        <v>0</v>
      </c>
      <c r="E35" s="17">
        <f>E34+E33</f>
        <v>1254.6</v>
      </c>
      <c r="F35" s="17">
        <f>F34+F33</f>
        <v>207.5</v>
      </c>
      <c r="G35" s="17">
        <f>G34+G33</f>
        <v>762.5999999999999</v>
      </c>
      <c r="H35" s="15">
        <f>G35</f>
        <v>762.5999999999999</v>
      </c>
      <c r="I35" s="17">
        <f>I34+I33</f>
        <v>585.8999999999999</v>
      </c>
      <c r="J35" s="17">
        <f>J34+J33</f>
        <v>2033.3999999999999</v>
      </c>
      <c r="K35" s="17">
        <f>K34+K33</f>
        <v>2333.7</v>
      </c>
      <c r="L35" s="15">
        <f>K35</f>
        <v>2333.7</v>
      </c>
      <c r="M35" s="17">
        <f>M34+M33</f>
        <v>2301.2</v>
      </c>
      <c r="N35" s="17">
        <f>N34+N33</f>
        <v>1465.7000000000016</v>
      </c>
      <c r="O35" s="17">
        <f>O34+O33</f>
        <v>1254.4000000000005</v>
      </c>
      <c r="P35" s="23"/>
      <c r="Q35" s="15">
        <f>O35</f>
        <v>1254.4000000000005</v>
      </c>
      <c r="R35" s="17">
        <f>R34+R33</f>
        <v>1311.9000000000005</v>
      </c>
      <c r="S35" s="17">
        <f>S34+S33</f>
        <v>1652.5000000000005</v>
      </c>
      <c r="T35" s="17">
        <f>T34+T33</f>
        <v>0</v>
      </c>
      <c r="U35" s="15">
        <f>T35</f>
        <v>0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47.59999999999127</v>
      </c>
      <c r="D36" s="15">
        <f>H36+L36+Q36+U36</f>
        <v>47.59999999999991</v>
      </c>
      <c r="E36" s="17">
        <f>E34-E35</f>
        <v>-1207</v>
      </c>
      <c r="F36" s="17">
        <f>F34-F35</f>
        <v>1047.1</v>
      </c>
      <c r="G36" s="17">
        <f>G34-G35</f>
        <v>-555.0999999999999</v>
      </c>
      <c r="H36" s="15">
        <f>E36+F36+G36</f>
        <v>-715</v>
      </c>
      <c r="I36" s="17">
        <f>I34-I35</f>
        <v>176.70000000000005</v>
      </c>
      <c r="J36" s="17">
        <f>J34-J35</f>
        <v>-1447.5</v>
      </c>
      <c r="K36" s="17">
        <f>K34-K35</f>
        <v>-300.29999999999995</v>
      </c>
      <c r="L36" s="15">
        <f>I36+J36+K36</f>
        <v>-1571.1</v>
      </c>
      <c r="M36" s="17">
        <f>M34-M35</f>
        <v>32.5</v>
      </c>
      <c r="N36" s="17">
        <f>N34-N35</f>
        <v>835.4999999999982</v>
      </c>
      <c r="O36" s="17">
        <f>O34-O35</f>
        <v>211.3000000000011</v>
      </c>
      <c r="P36" s="17"/>
      <c r="Q36" s="15">
        <f>M36+N36+O36</f>
        <v>1079.2999999999993</v>
      </c>
      <c r="R36" s="17">
        <f>R34-R35</f>
        <v>-57.5</v>
      </c>
      <c r="S36" s="17">
        <f>S34-S35</f>
        <v>-340.5999999999999</v>
      </c>
      <c r="T36" s="17">
        <f>T34-T35</f>
        <v>1652.5000000000005</v>
      </c>
      <c r="U36" s="15">
        <f>R36+S36+T36</f>
        <v>1254.4000000000005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2022-11-24T07:17:59Z</cp:lastPrinted>
  <dcterms:created xsi:type="dcterms:W3CDTF">2022-01-05T07:26:59Z</dcterms:created>
  <dcterms:modified xsi:type="dcterms:W3CDTF">2022-11-24T07:19:36Z</dcterms:modified>
  <cp:category/>
  <cp:version/>
  <cp:contentType/>
  <cp:contentStatus/>
</cp:coreProperties>
</file>