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91" activeTab="0"/>
  </bookViews>
  <sheets>
    <sheet name="на 01.12.202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<sst xmlns="http://schemas.openxmlformats.org/spreadsheetml/2006/main" count="98" uniqueCount="95">
  <si>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</si>
  <si>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</si>
  <si>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</si>
  <si>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</si>
  <si>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</si>
  <si>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</si>
  <si>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</si>
  <si>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</si>
  <si>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</si>
  <si>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</si>
  <si>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</si>
  <si>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</si>
  <si>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</si>
  <si>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</si>
  <si>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</si>
  <si>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</si>
  <si>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</si>
  <si>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</si>
  <si>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</si>
  <si>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</si>
  <si>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</si>
  <si>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</si>
  <si>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</si>
  <si>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</si>
  <si>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</si>
  <si>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</si>
  <si>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</si>
  <si>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</si>
  <si>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</si>
  <si>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</si>
  <si>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</si>
  <si>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</si>
  <si>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</si>
  <si>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</si>
  <si>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</si>
  <si>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</si>
  <si>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</si>
  <si>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</si>
  <si>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</si>
  <si>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</si>
  <si>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</si>
  <si>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</si>
  <si>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</si>
  <si>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</si>
  <si>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</si>
  <si>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</si>
  <si>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</si>
  <si>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</si>
  <si>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</si>
  <si>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</si>
  <si>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</si>
  <si>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</si>
  <si>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</si>
  <si>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</si>
  <si>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</si>
  <si>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</si>
  <si>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</si>
  <si>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</si>
  <si>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</si>
  <si>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</si>
  <si>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</si>
  <si>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</si>
  <si>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</si>
  <si>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</si>
  <si>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</si>
  <si>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</si>
  <si>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</si>
  <si>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</si>
  <si>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</si>
  <si>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</si>
  <si>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</si>
  <si>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</si>
  <si>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</si>
  <si>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</si>
  <si>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</si>
  <si>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</si>
  <si>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</si>
  <si>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</si>
  <si>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</si>
  <si>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</si>
  <si>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</si>
  <si>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</si>
  <si>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</si>
  <si>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</si>
  <si>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</si>
  <si>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</si>
  <si>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</si>
  <si>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</si>
  <si>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</si>
  <si>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</si>
  <si>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</si>
  <si>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</si>
  <si>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</si>
  <si>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</si>
  <si>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2020 год (по состоянию на "01" декабря 2020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</si>
</sst>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B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12387.1</v>
      </c>
      <c r="D11" s="15">
        <f>H11+L11+Q11+U11</f>
        <v>12387.099999999999</v>
      </c>
      <c r="E11" s="15">
        <f>E13+E14</f>
        <v>719.4</v>
      </c>
      <c r="F11" s="15">
        <f>F13+F14</f>
        <v>992.8</v>
      </c>
      <c r="G11" s="15">
        <f>G13+G14</f>
        <v>1708.7</v>
      </c>
      <c r="H11" s="15">
        <f>E11+F11+G11</f>
        <v>3420.8999999999996</v>
      </c>
      <c r="I11" s="15">
        <f>I13+I14</f>
        <v>749.1</v>
      </c>
      <c r="J11" s="15">
        <f>J13+J14</f>
        <v>665.6</v>
      </c>
      <c r="K11" s="15">
        <f>K13+K14</f>
        <v>1076.6</v>
      </c>
      <c r="L11" s="15">
        <f>I11+J11+K11</f>
        <v>2491.3</v>
      </c>
      <c r="M11" s="15">
        <f>M13+M14</f>
        <v>1093.2</v>
      </c>
      <c r="N11" s="15">
        <f>N13+N14</f>
        <v>1423.3999999999999</v>
      </c>
      <c r="O11" s="15">
        <f>O13+O14</f>
        <v>1084</v>
      </c>
      <c r="P11" s="15">
        <f>P13+P14</f>
        <v>0</v>
      </c>
      <c r="Q11" s="15">
        <f>M11+N11+O11</f>
        <v>3600.6</v>
      </c>
      <c r="R11" s="15">
        <f>R13+R14</f>
        <v>1314.3</v>
      </c>
      <c r="S11" s="15">
        <f>S13+S14</f>
        <v>967.9000000000001</v>
      </c>
      <c r="T11" s="15">
        <f>T13+T14</f>
        <v>592.1</v>
      </c>
      <c r="U11" s="15">
        <f>R11+S11+T11</f>
        <v>2874.2999999999997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2659</v>
      </c>
      <c r="D13" s="15">
        <f aca="true" t="shared" si="0" ref="D13:D18">H13+L13+Q13+U13</f>
        <v>2659</v>
      </c>
      <c r="E13" s="17">
        <v>210.5</v>
      </c>
      <c r="F13" s="17">
        <v>276.3</v>
      </c>
      <c r="G13" s="17">
        <v>193.9</v>
      </c>
      <c r="H13" s="15">
        <f aca="true" t="shared" si="1" ref="H13:H33">E13+F13+G13</f>
        <v>680.7</v>
      </c>
      <c r="I13" s="17">
        <v>122.5</v>
      </c>
      <c r="J13" s="17">
        <v>160.9</v>
      </c>
      <c r="K13" s="17">
        <v>236.6</v>
      </c>
      <c r="L13" s="15">
        <f aca="true" t="shared" si="2" ref="L13:L33">I13+J13+K13</f>
        <v>520</v>
      </c>
      <c r="M13" s="17">
        <v>209.3</v>
      </c>
      <c r="N13" s="22">
        <v>145.6</v>
      </c>
      <c r="O13" s="22">
        <v>132.7</v>
      </c>
      <c r="P13" s="23"/>
      <c r="Q13" s="15">
        <f aca="true" t="shared" si="3" ref="Q13:Q33">M13+N13+O13</f>
        <v>487.59999999999997</v>
      </c>
      <c r="R13" s="17">
        <v>369</v>
      </c>
      <c r="S13" s="17">
        <v>270.7</v>
      </c>
      <c r="T13" s="17">
        <v>331</v>
      </c>
      <c r="U13" s="15">
        <f aca="true" t="shared" si="4" ref="U13:U33">R13+S13+T13</f>
        <v>970.7</v>
      </c>
      <c r="V13" s="3"/>
    </row>
    <row r="14" spans="1:22" ht="12.75" customHeight="1">
      <c r="A14" s="24" t="s">
        <v>50</v>
      </c>
      <c r="B14" s="20" t="s">
        <v>51</v>
      </c>
      <c r="C14" s="21">
        <v>9728.1</v>
      </c>
      <c r="D14" s="15">
        <f t="shared" si="0"/>
        <v>9728.1</v>
      </c>
      <c r="E14" s="25">
        <v>508.9</v>
      </c>
      <c r="F14" s="25">
        <v>716.5</v>
      </c>
      <c r="G14" s="25">
        <v>1514.8</v>
      </c>
      <c r="H14" s="15">
        <f t="shared" si="1"/>
        <v>2740.2</v>
      </c>
      <c r="I14" s="17">
        <v>626.6</v>
      </c>
      <c r="J14" s="17">
        <v>504.7</v>
      </c>
      <c r="K14" s="17">
        <v>840</v>
      </c>
      <c r="L14" s="15">
        <f t="shared" si="2"/>
        <v>1971.3</v>
      </c>
      <c r="M14" s="17">
        <v>883.9</v>
      </c>
      <c r="N14" s="17">
        <v>1277.8</v>
      </c>
      <c r="O14" s="17">
        <v>951.3</v>
      </c>
      <c r="P14" s="23"/>
      <c r="Q14" s="15">
        <f t="shared" si="3"/>
        <v>3113</v>
      </c>
      <c r="R14" s="17">
        <v>945.3</v>
      </c>
      <c r="S14" s="17">
        <v>697.2</v>
      </c>
      <c r="T14" s="17">
        <v>261.1</v>
      </c>
      <c r="U14" s="15">
        <f t="shared" si="4"/>
        <v>1903.6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12353.099999999999</v>
      </c>
      <c r="D15" s="15">
        <f>H15+L15+Q15+U15</f>
        <v>12353.1</v>
      </c>
      <c r="E15" s="21">
        <f>E17+E18+E19+E20+E21</f>
        <v>433.6</v>
      </c>
      <c r="F15" s="21">
        <f>F17+F18+F19+F20+F21</f>
        <v>1198.9</v>
      </c>
      <c r="G15" s="21">
        <f>G17+G18+G19+G20+G21</f>
        <v>1376</v>
      </c>
      <c r="H15" s="15">
        <f>E15+F15+G15</f>
        <v>3008.5</v>
      </c>
      <c r="I15" s="21">
        <f>I17+I18+I19+I20+I21</f>
        <v>1034.8</v>
      </c>
      <c r="J15" s="21">
        <f>J17+J18+J19+J20+J21</f>
        <v>382.7</v>
      </c>
      <c r="K15" s="21">
        <f>K17+K18+K19+K20+K21</f>
        <v>772.2</v>
      </c>
      <c r="L15" s="15">
        <f t="shared" si="2"/>
        <v>2189.7</v>
      </c>
      <c r="M15" s="21">
        <f>M17+M18+M19+M20+M21</f>
        <v>1239.1000000000001</v>
      </c>
      <c r="N15" s="21">
        <f>N17+N18+N19+N20+N21</f>
        <v>1203.8999999999999</v>
      </c>
      <c r="O15" s="21">
        <f>O17+O18+O19+O20+O21</f>
        <v>1101.5</v>
      </c>
      <c r="P15" s="27"/>
      <c r="Q15" s="15">
        <f t="shared" si="3"/>
        <v>3544.5</v>
      </c>
      <c r="R15" s="21">
        <f>R17+R18+R19+R20+R21</f>
        <v>1423.7</v>
      </c>
      <c r="S15" s="21">
        <f>S17+S18+S19+S20+S21</f>
        <v>944.9</v>
      </c>
      <c r="T15" s="21">
        <f>T17+T18+T19+T20+T21</f>
        <v>1241.8</v>
      </c>
      <c r="U15" s="15">
        <f t="shared" si="4"/>
        <v>3610.3999999999996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28.2</v>
      </c>
      <c r="D18" s="15">
        <f t="shared" si="0"/>
        <v>28.199999999999996</v>
      </c>
      <c r="E18" s="17">
        <v>2.4</v>
      </c>
      <c r="F18" s="17">
        <v>2.3</v>
      </c>
      <c r="G18" s="17">
        <v>2.3</v>
      </c>
      <c r="H18" s="15">
        <f t="shared" si="1"/>
        <v>6.999999999999999</v>
      </c>
      <c r="I18" s="17">
        <v>2.4</v>
      </c>
      <c r="J18" s="17">
        <v>2.3</v>
      </c>
      <c r="K18" s="17">
        <v>2.4</v>
      </c>
      <c r="L18" s="15">
        <f t="shared" si="2"/>
        <v>7.1</v>
      </c>
      <c r="M18" s="17">
        <v>2.3</v>
      </c>
      <c r="N18" s="17">
        <v>2.4</v>
      </c>
      <c r="O18" s="17">
        <v>2.3</v>
      </c>
      <c r="P18" s="23"/>
      <c r="Q18" s="15">
        <f t="shared" si="3"/>
        <v>6.999999999999999</v>
      </c>
      <c r="R18" s="17">
        <v>2.4</v>
      </c>
      <c r="S18" s="17">
        <v>2.3</v>
      </c>
      <c r="T18" s="17">
        <v>2.4</v>
      </c>
      <c r="U18" s="15">
        <f t="shared" si="4"/>
        <v>7.1</v>
      </c>
      <c r="V18" s="3"/>
    </row>
    <row r="19" spans="1:22" ht="24" customHeight="1">
      <c r="A19" s="24" t="s">
        <v>58</v>
      </c>
      <c r="B19" s="20" t="s">
        <v>59</v>
      </c>
      <c r="C19" s="21">
        <v>3773.1</v>
      </c>
      <c r="D19" s="15">
        <f>H19+L19+Q19+U19</f>
        <v>3773.1</v>
      </c>
      <c r="E19" s="17">
        <v>172.5</v>
      </c>
      <c r="F19" s="17">
        <v>624.9</v>
      </c>
      <c r="G19" s="17">
        <v>392.6</v>
      </c>
      <c r="H19" s="15">
        <f t="shared" si="1"/>
        <v>1190</v>
      </c>
      <c r="I19" s="17">
        <v>324.8</v>
      </c>
      <c r="J19" s="17">
        <v>111.2</v>
      </c>
      <c r="K19" s="17">
        <v>353.7</v>
      </c>
      <c r="L19" s="15">
        <f t="shared" si="2"/>
        <v>789.7</v>
      </c>
      <c r="M19" s="17">
        <v>299.1</v>
      </c>
      <c r="N19" s="17">
        <v>304.7</v>
      </c>
      <c r="O19" s="17">
        <v>288.2</v>
      </c>
      <c r="P19" s="23"/>
      <c r="Q19" s="15">
        <f t="shared" si="3"/>
        <v>892</v>
      </c>
      <c r="R19" s="17">
        <v>271.8</v>
      </c>
      <c r="S19" s="17">
        <v>254.8</v>
      </c>
      <c r="T19" s="17">
        <v>374.8</v>
      </c>
      <c r="U19" s="15">
        <f t="shared" si="4"/>
        <v>901.4000000000001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8551.8</v>
      </c>
      <c r="D21" s="15">
        <f>H21+L21+Q21+U21</f>
        <v>8551.8</v>
      </c>
      <c r="E21" s="17">
        <v>258.7</v>
      </c>
      <c r="F21" s="17">
        <v>571.7</v>
      </c>
      <c r="G21" s="17">
        <v>981.1</v>
      </c>
      <c r="H21" s="15">
        <f t="shared" si="1"/>
        <v>1811.5</v>
      </c>
      <c r="I21" s="17">
        <v>707.6</v>
      </c>
      <c r="J21" s="17">
        <v>269.2</v>
      </c>
      <c r="K21" s="17">
        <v>416.1</v>
      </c>
      <c r="L21" s="15">
        <f t="shared" si="2"/>
        <v>1392.9</v>
      </c>
      <c r="M21" s="17">
        <v>937.7</v>
      </c>
      <c r="N21" s="22">
        <v>896.8</v>
      </c>
      <c r="O21" s="22">
        <v>811</v>
      </c>
      <c r="P21" s="23"/>
      <c r="Q21" s="15">
        <f t="shared" si="3"/>
        <v>2645.5</v>
      </c>
      <c r="R21" s="17">
        <v>1149.5</v>
      </c>
      <c r="S21" s="17">
        <v>687.8</v>
      </c>
      <c r="T21" s="17">
        <v>864.6</v>
      </c>
      <c r="U21" s="15">
        <f t="shared" si="4"/>
        <v>2701.9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34.00000000000182</v>
      </c>
      <c r="D22" s="15">
        <f>H22+L22+Q22+U22</f>
        <v>33.99999999999977</v>
      </c>
      <c r="E22" s="21">
        <f>E11-E15</f>
        <v>285.79999999999995</v>
      </c>
      <c r="F22" s="21">
        <f>F11-F15</f>
        <v>-206.10000000000014</v>
      </c>
      <c r="G22" s="21">
        <f>G11-G15</f>
        <v>332.70000000000005</v>
      </c>
      <c r="H22" s="15">
        <f t="shared" si="1"/>
        <v>412.39999999999986</v>
      </c>
      <c r="I22" s="21">
        <f>I11-I15</f>
        <v>-285.69999999999993</v>
      </c>
      <c r="J22" s="21">
        <f>J11-J15</f>
        <v>282.90000000000003</v>
      </c>
      <c r="K22" s="21">
        <f>K11-K15</f>
        <v>304.39999999999986</v>
      </c>
      <c r="L22" s="15">
        <f t="shared" si="2"/>
        <v>301.59999999999997</v>
      </c>
      <c r="M22" s="21">
        <f>M11-M15</f>
        <v>-145.9000000000001</v>
      </c>
      <c r="N22" s="21">
        <f>N11-N15</f>
        <v>219.5</v>
      </c>
      <c r="O22" s="21">
        <f>O11-O15</f>
        <v>-17.5</v>
      </c>
      <c r="P22" s="21"/>
      <c r="Q22" s="15">
        <f t="shared" si="3"/>
        <v>56.09999999999991</v>
      </c>
      <c r="R22" s="21">
        <f>R11-R15</f>
        <v>-109.40000000000009</v>
      </c>
      <c r="S22" s="21">
        <f>S11-S15</f>
        <v>23.000000000000114</v>
      </c>
      <c r="T22" s="21">
        <f>T11-T15</f>
        <v>-649.6999999999999</v>
      </c>
      <c r="U22" s="15">
        <f t="shared" si="4"/>
        <v>-736.0999999999999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-34.00000000000182</v>
      </c>
      <c r="D23" s="15">
        <f>D24-D29+D36</f>
        <v>-33.99999999999977</v>
      </c>
      <c r="E23" s="21">
        <f>E24-E29+E36</f>
        <v>-285.79999999999995</v>
      </c>
      <c r="F23" s="21">
        <f>F24-F29+F36</f>
        <v>206.10000000000014</v>
      </c>
      <c r="G23" s="21">
        <f>G24-G29+G36</f>
        <v>-332.70000000000005</v>
      </c>
      <c r="H23" s="15">
        <f t="shared" si="1"/>
        <v>-412.39999999999986</v>
      </c>
      <c r="I23" s="21">
        <f>I24-I29+I36</f>
        <v>285.69999999999993</v>
      </c>
      <c r="J23" s="21">
        <f>J24-J29+J36</f>
        <v>-282.90000000000003</v>
      </c>
      <c r="K23" s="21">
        <f>K24-K29+K36</f>
        <v>-304.39999999999986</v>
      </c>
      <c r="L23" s="15">
        <f t="shared" si="2"/>
        <v>-301.59999999999997</v>
      </c>
      <c r="M23" s="21">
        <f>M24-M29+M36</f>
        <v>145.9000000000001</v>
      </c>
      <c r="N23" s="21">
        <f>N24-N29+N36</f>
        <v>-219.5</v>
      </c>
      <c r="O23" s="21">
        <f>O24-O29+O36</f>
        <v>17.5</v>
      </c>
      <c r="P23" s="21"/>
      <c r="Q23" s="15">
        <f t="shared" si="3"/>
        <v>-56.09999999999991</v>
      </c>
      <c r="R23" s="21">
        <f>R24-R29+R36</f>
        <v>109.40000000000009</v>
      </c>
      <c r="S23" s="21">
        <f>S24-S29+S36</f>
        <v>-23.000000000000114</v>
      </c>
      <c r="T23" s="21">
        <f>T24-T29+T36</f>
        <v>649.6999999999999</v>
      </c>
      <c r="U23" s="15">
        <f t="shared" si="4"/>
        <v>736.0999999999999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34.00000000000182</v>
      </c>
      <c r="D33" s="46">
        <f>D22+D24-D29</f>
        <v>33.99999999999977</v>
      </c>
      <c r="E33" s="21">
        <f>E22+E24-E29</f>
        <v>285.79999999999995</v>
      </c>
      <c r="F33" s="21">
        <f>F22+F24-F29</f>
        <v>-206.10000000000014</v>
      </c>
      <c r="G33" s="21">
        <f>G22+G24-G29</f>
        <v>332.70000000000005</v>
      </c>
      <c r="H33" s="15">
        <f t="shared" si="1"/>
        <v>412.39999999999986</v>
      </c>
      <c r="I33" s="21">
        <f>I22+I24-I29</f>
        <v>-285.69999999999993</v>
      </c>
      <c r="J33" s="21">
        <f>J22+J24-J29</f>
        <v>282.90000000000003</v>
      </c>
      <c r="K33" s="21">
        <f>K22+K24-K29</f>
        <v>304.39999999999986</v>
      </c>
      <c r="L33" s="15">
        <f t="shared" si="2"/>
        <v>301.59999999999997</v>
      </c>
      <c r="M33" s="21">
        <f>M22+M24-M29</f>
        <v>-145.9000000000001</v>
      </c>
      <c r="N33" s="21">
        <f>N22+N24-N29</f>
        <v>219.5</v>
      </c>
      <c r="O33" s="21">
        <f>O22+O24-O29</f>
        <v>-17.5</v>
      </c>
      <c r="P33" s="21"/>
      <c r="Q33" s="15">
        <f t="shared" si="3"/>
        <v>56.09999999999991</v>
      </c>
      <c r="R33" s="21">
        <f>R22+R24-R29</f>
        <v>-109.40000000000009</v>
      </c>
      <c r="S33" s="21">
        <f>S22+S24-S29</f>
        <v>23.000000000000114</v>
      </c>
      <c r="T33" s="21">
        <f>T22+T24-T29</f>
        <v>-649.6999999999999</v>
      </c>
      <c r="U33" s="15">
        <f t="shared" si="4"/>
        <v>-736.0999999999999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33.8</v>
      </c>
      <c r="E34" s="17">
        <v>33.8</v>
      </c>
      <c r="F34" s="17">
        <f>E35</f>
        <v>319.59999999999997</v>
      </c>
      <c r="G34" s="17">
        <f>F35</f>
        <v>113.49999999999983</v>
      </c>
      <c r="H34" s="15">
        <f>E34</f>
        <v>33.8</v>
      </c>
      <c r="I34" s="17">
        <f>G35</f>
        <v>446.1999999999999</v>
      </c>
      <c r="J34" s="17">
        <f>I35</f>
        <v>160.49999999999994</v>
      </c>
      <c r="K34" s="17">
        <f>J35</f>
        <v>443.4</v>
      </c>
      <c r="L34" s="15">
        <f>I34</f>
        <v>446.1999999999999</v>
      </c>
      <c r="M34" s="17">
        <f>K35</f>
        <v>747.7999999999998</v>
      </c>
      <c r="N34" s="17">
        <f>M35</f>
        <v>601.8999999999997</v>
      </c>
      <c r="O34" s="17">
        <f>N35</f>
        <v>821.3999999999997</v>
      </c>
      <c r="P34" s="23"/>
      <c r="Q34" s="15">
        <f>M34</f>
        <v>747.7999999999998</v>
      </c>
      <c r="R34" s="17">
        <f>O35</f>
        <v>803.8999999999997</v>
      </c>
      <c r="S34" s="17">
        <f>R35</f>
        <v>694.4999999999997</v>
      </c>
      <c r="T34" s="17">
        <f>S35</f>
        <v>717.4999999999998</v>
      </c>
      <c r="U34" s="15">
        <f>R34</f>
        <v>803.8999999999997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34.00000000000182</v>
      </c>
      <c r="D35" s="15">
        <f>T35</f>
        <v>67.79999999999984</v>
      </c>
      <c r="E35" s="17">
        <f>E34+E33</f>
        <v>319.59999999999997</v>
      </c>
      <c r="F35" s="17">
        <f>F34+F33</f>
        <v>113.49999999999983</v>
      </c>
      <c r="G35" s="17">
        <f>G34+G33</f>
        <v>446.1999999999999</v>
      </c>
      <c r="H35" s="15">
        <f>G35</f>
        <v>446.1999999999999</v>
      </c>
      <c r="I35" s="17">
        <f>I34+I33</f>
        <v>160.49999999999994</v>
      </c>
      <c r="J35" s="17">
        <f>J34+J33</f>
        <v>443.4</v>
      </c>
      <c r="K35" s="17">
        <f>K34+K33</f>
        <v>747.7999999999998</v>
      </c>
      <c r="L35" s="15">
        <f>K35</f>
        <v>747.7999999999998</v>
      </c>
      <c r="M35" s="17">
        <f>M34+M33</f>
        <v>601.8999999999997</v>
      </c>
      <c r="N35" s="17">
        <f>N34+N33</f>
        <v>821.3999999999997</v>
      </c>
      <c r="O35" s="17">
        <f>O34+O33</f>
        <v>803.8999999999997</v>
      </c>
      <c r="P35" s="23"/>
      <c r="Q35" s="15">
        <f>O35</f>
        <v>803.8999999999997</v>
      </c>
      <c r="R35" s="17">
        <f>R34+R33</f>
        <v>694.4999999999997</v>
      </c>
      <c r="S35" s="17">
        <f>S34+S33</f>
        <v>717.4999999999998</v>
      </c>
      <c r="T35" s="17">
        <f>T34+T33</f>
        <v>67.79999999999984</v>
      </c>
      <c r="U35" s="15">
        <f>T35</f>
        <v>67.79999999999984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-34.00000000000182</v>
      </c>
      <c r="D36" s="15">
        <f>H36+L36+Q36+U36</f>
        <v>-33.99999999999977</v>
      </c>
      <c r="E36" s="17">
        <f>E34-E35</f>
        <v>-285.79999999999995</v>
      </c>
      <c r="F36" s="17">
        <f>F34-F35</f>
        <v>206.10000000000014</v>
      </c>
      <c r="G36" s="17">
        <f>G34-G35</f>
        <v>-332.70000000000005</v>
      </c>
      <c r="H36" s="15">
        <f>E36+F36+G36</f>
        <v>-412.39999999999986</v>
      </c>
      <c r="I36" s="17">
        <f>I34-I35</f>
        <v>285.69999999999993</v>
      </c>
      <c r="J36" s="17">
        <f>J34-J35</f>
        <v>-282.90000000000003</v>
      </c>
      <c r="K36" s="17">
        <f>K34-K35</f>
        <v>-304.39999999999986</v>
      </c>
      <c r="L36" s="15">
        <f>I36+J36+K36</f>
        <v>-301.59999999999997</v>
      </c>
      <c r="M36" s="17">
        <f>M34-M35</f>
        <v>145.9000000000001</v>
      </c>
      <c r="N36" s="17">
        <f>N34-N35</f>
        <v>-219.5</v>
      </c>
      <c r="O36" s="17">
        <f>O34-O35</f>
        <v>17.5</v>
      </c>
      <c r="P36" s="17"/>
      <c r="Q36" s="15">
        <f>M36+N36+O36</f>
        <v>-56.09999999999991</v>
      </c>
      <c r="R36" s="17">
        <f>R34-R35</f>
        <v>109.40000000000009</v>
      </c>
      <c r="S36" s="17">
        <f>S34-S35</f>
        <v>-23.000000000000114</v>
      </c>
      <c r="T36" s="17">
        <f>T34-T35</f>
        <v>649.6999999999999</v>
      </c>
      <c r="U36" s="15">
        <f>R36+S36+T36</f>
        <v>736.0999999999999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2022-03-10T11:45:37Z</cp:lastPrinted>
  <dcterms:created xsi:type="dcterms:W3CDTF">2022-01-05T07:26:59Z</dcterms:created>
  <dcterms:modified xsi:type="dcterms:W3CDTF">2022-03-22T08:40:46Z</dcterms:modified>
  <cp:category/>
  <cp:version/>
  <cp:contentType/>
  <cp:contentStatus/>
</cp:coreProperties>
</file>